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540" windowWidth="19836" windowHeight="9996" activeTab="1"/>
  </bookViews>
  <sheets>
    <sheet name="Tax Calculation" sheetId="1" r:id="rId1"/>
    <sheet name="Tax Rates" sheetId="2" r:id="rId2"/>
    <sheet name="Deductions" sheetId="3" r:id="rId3"/>
  </sheets>
  <calcPr calcId="145621"/>
  <extLst>
    <ext uri="GoogleSheetsCustomDataVersion2">
      <go:sheetsCustomData xmlns:go="http://customooxmlschemas.google.com/" r:id="rId7" roundtripDataChecksum="5UtD9fK0dCPXheLDOWEozF5rJcnsGB8HV0fjLCaHL30="/>
    </ext>
  </extLst>
</workbook>
</file>

<file path=xl/calcChain.xml><?xml version="1.0" encoding="utf-8"?>
<calcChain xmlns="http://schemas.openxmlformats.org/spreadsheetml/2006/main">
  <c r="D40" i="1" l="1"/>
  <c r="D46" i="1" s="1"/>
  <c r="C37" i="1"/>
  <c r="C46" i="1" s="1"/>
  <c r="D31" i="1"/>
  <c r="D30" i="1"/>
  <c r="D29" i="1"/>
  <c r="D28" i="1"/>
  <c r="D25" i="1"/>
  <c r="C25" i="1"/>
  <c r="C18" i="1"/>
  <c r="C19" i="1" s="1"/>
  <c r="C23" i="1" s="1"/>
  <c r="C33" i="1" s="1"/>
  <c r="C48" i="1" s="1"/>
  <c r="D12" i="1"/>
  <c r="D19" i="1" s="1"/>
  <c r="D23" i="1" s="1"/>
  <c r="D33" i="1" s="1"/>
  <c r="D48" i="1" s="1"/>
  <c r="D50" i="1" l="1"/>
  <c r="C50" i="1"/>
  <c r="C51" i="1" l="1"/>
  <c r="C52" i="1" s="1"/>
  <c r="D51" i="1"/>
  <c r="D52" i="1" s="1"/>
  <c r="D54" i="1" l="1"/>
  <c r="D53" i="1"/>
  <c r="C54" i="1"/>
  <c r="C53" i="1"/>
  <c r="C55" i="1" s="1"/>
  <c r="D55" i="1" l="1"/>
  <c r="D6" i="1" s="1"/>
  <c r="E55" i="1" l="1"/>
</calcChain>
</file>

<file path=xl/sharedStrings.xml><?xml version="1.0" encoding="utf-8"?>
<sst xmlns="http://schemas.openxmlformats.org/spreadsheetml/2006/main" count="209" uniqueCount="153">
  <si>
    <t>Note:</t>
  </si>
  <si>
    <t>Only cells highlighted in yellow color are to be filled</t>
  </si>
  <si>
    <t>Age</t>
  </si>
  <si>
    <t>Regime to be Selected</t>
  </si>
  <si>
    <t>Particulars</t>
  </si>
  <si>
    <t>Old Tax Regime</t>
  </si>
  <si>
    <t>New Tax Regime</t>
  </si>
  <si>
    <t>Income From Salary:</t>
  </si>
  <si>
    <t>Gross Salary (including LTC, if any)</t>
  </si>
  <si>
    <r>
      <rPr>
        <b/>
        <u/>
        <sz val="11"/>
        <color theme="1"/>
        <rFont val="Montserrat"/>
      </rPr>
      <t>Less</t>
    </r>
    <r>
      <rPr>
        <b/>
        <sz val="11"/>
        <color theme="1"/>
        <rFont val="Montserrat"/>
      </rPr>
      <t>:</t>
    </r>
  </si>
  <si>
    <t>House Rent Allowance exemption</t>
  </si>
  <si>
    <t>Other Exemptions (CEA)</t>
  </si>
  <si>
    <t>LTC</t>
  </si>
  <si>
    <t>Gross Salary</t>
  </si>
  <si>
    <r>
      <rPr>
        <b/>
        <u/>
        <sz val="11"/>
        <color theme="1"/>
        <rFont val="Montserrat"/>
      </rPr>
      <t>Less</t>
    </r>
    <r>
      <rPr>
        <b/>
        <sz val="11"/>
        <color theme="1"/>
        <rFont val="Montserrat"/>
      </rPr>
      <t>:</t>
    </r>
  </si>
  <si>
    <t>Professional Tax</t>
  </si>
  <si>
    <t>Standard Deduction</t>
  </si>
  <si>
    <t>Income From Salary</t>
  </si>
  <si>
    <t>Income From House Property:</t>
  </si>
  <si>
    <t>Less: Interest on Housing Loan (Self Occupied)</t>
  </si>
  <si>
    <t>Income from Other Sources:</t>
  </si>
  <si>
    <t>Interest (From Savings Account)</t>
  </si>
  <si>
    <t>Interest (From Fixed Deposits)</t>
  </si>
  <si>
    <t>Dividend Income</t>
  </si>
  <si>
    <t>Gross Total Income</t>
  </si>
  <si>
    <r>
      <rPr>
        <b/>
        <u/>
        <sz val="11"/>
        <color theme="1"/>
        <rFont val="Montserrat"/>
      </rPr>
      <t>Deduction under Chapter VIA</t>
    </r>
    <r>
      <rPr>
        <b/>
        <u/>
        <sz val="11"/>
        <color theme="1"/>
        <rFont val="Montserrat"/>
      </rPr>
      <t>:</t>
    </r>
  </si>
  <si>
    <t>Total 80C Deduction claimed</t>
  </si>
  <si>
    <t>Total Deduction allowed</t>
  </si>
  <si>
    <t>80CCD(1B) Contribution To NPS By Assessee</t>
  </si>
  <si>
    <t>80CCD(2) Contribution To NPS By Employer</t>
  </si>
  <si>
    <t>80D Medical Insurance Premium</t>
  </si>
  <si>
    <t>80TTA Interest earned on Savings Accounts (Individuals below 60 years of age)</t>
  </si>
  <si>
    <t>80TTB Interest earned on Fixed Deposits and Savings Accounts (For Senior Citizens)</t>
  </si>
  <si>
    <t>Other Deductions</t>
  </si>
  <si>
    <t>Total Deductions</t>
  </si>
  <si>
    <t>Total Taxable Income</t>
  </si>
  <si>
    <t>Tax Amount Before Rebate</t>
  </si>
  <si>
    <t>Less: Rebate u/s 87A</t>
  </si>
  <si>
    <t>Net Tax Liability</t>
  </si>
  <si>
    <r>
      <rPr>
        <sz val="11"/>
        <color rgb="FF000000"/>
        <rFont val="Montserrat"/>
      </rPr>
      <t>Add: Surcharge</t>
    </r>
    <r>
      <rPr>
        <sz val="11"/>
        <color rgb="FFFF0000"/>
        <rFont val="Montserrat"/>
      </rPr>
      <t>*</t>
    </r>
  </si>
  <si>
    <t>Add: Health And Education Cess @ 4%</t>
  </si>
  <si>
    <t>Final tax payable (Including Surcharge)</t>
  </si>
  <si>
    <t>Assumptions:</t>
  </si>
  <si>
    <t>Calculator prepared considering common exemptions and deductions.</t>
  </si>
  <si>
    <t>This calculator is useful for Salaried and Other Sources of income taxpayers majorly.</t>
  </si>
  <si>
    <t>House Rent Allowance exemption to be put in manually as there are other factors that decides the exemption amount.</t>
  </si>
  <si>
    <t>You can put manually exemptions and deductions which are not mentioned in the calculator.</t>
  </si>
  <si>
    <t>Individuals up to the age of 80 years can use this calculator.</t>
  </si>
  <si>
    <t>Tax Rates under Old Tax Regime and New Tax Regime</t>
  </si>
  <si>
    <t xml:space="preserve">Old Tax Regime </t>
  </si>
  <si>
    <t xml:space="preserve">Slab </t>
  </si>
  <si>
    <t>Tax Rate</t>
  </si>
  <si>
    <t>0 - 2,50,000</t>
  </si>
  <si>
    <t>NIL</t>
  </si>
  <si>
    <t>0 - 3,00,000</t>
  </si>
  <si>
    <t>2,50,000 - 5,00,000</t>
  </si>
  <si>
    <t>3,00,000 - 7,00,000</t>
  </si>
  <si>
    <t>5,00,000 - 10,00,000</t>
  </si>
  <si>
    <t>7,00,000 - 10,00,000</t>
  </si>
  <si>
    <t>Above 10,00,000</t>
  </si>
  <si>
    <t>9,00,000 - 12,00,000</t>
  </si>
  <si>
    <t>12,00,000 - 15,00,000</t>
  </si>
  <si>
    <t>Above 15,00,000</t>
  </si>
  <si>
    <t>Deductions/ Exemptions</t>
  </si>
  <si>
    <t>Leave Travel Alowance (LTA)</t>
  </si>
  <si>
    <t>Applicable</t>
  </si>
  <si>
    <t>Not Applicable</t>
  </si>
  <si>
    <t>Conveyance</t>
  </si>
  <si>
    <t>House Rent Allowance (HRA)</t>
  </si>
  <si>
    <t>Relocation Allowance</t>
  </si>
  <si>
    <t>Helper Allowance</t>
  </si>
  <si>
    <t>Children Education Allowance</t>
  </si>
  <si>
    <t>Allowance for income of minor</t>
  </si>
  <si>
    <t>Other special allowances</t>
  </si>
  <si>
    <t xml:space="preserve">Prefessional tax </t>
  </si>
  <si>
    <t xml:space="preserve">Interest on Housing Loan </t>
  </si>
  <si>
    <t>80 C Deduction</t>
  </si>
  <si>
    <t>80 D Deduction</t>
  </si>
  <si>
    <t>80 E Deduction</t>
  </si>
  <si>
    <t>80 CCD(1B) Deduction</t>
  </si>
  <si>
    <t>80 CCD(2) Deduction</t>
  </si>
  <si>
    <t>80 TTA Deduction</t>
  </si>
  <si>
    <t>80 G Deduction</t>
  </si>
  <si>
    <t>80 JJA Deduction</t>
  </si>
  <si>
    <t xml:space="preserve">Section </t>
  </si>
  <si>
    <t>Deductions</t>
  </si>
  <si>
    <t>Who can claim?</t>
  </si>
  <si>
    <t>Limits</t>
  </si>
  <si>
    <t>80C</t>
  </si>
  <si>
    <t>Life insurance premium
Equity Linked Savings Scheme (ELSS)
Employee Provident Fund (EPF)
Principal payment on home loans
Tuition fees for children
Contribution to PPF Account
Sukanya Samriddhi Account
NSC (National Saving  Certificate)
Fixed Deposit (Tax Savings)
Post office time deposits</t>
  </si>
  <si>
    <t>Individual/HUF</t>
  </si>
  <si>
    <t>₹ 1,50,000</t>
  </si>
  <si>
    <t>80CCC</t>
  </si>
  <si>
    <t>Investment in Pension Funds</t>
  </si>
  <si>
    <t>Individual</t>
  </si>
  <si>
    <t>80CCD (1)</t>
  </si>
  <si>
    <t xml:space="preserve">Atal Pension Yojana &amp; National Pension Scheme </t>
  </si>
  <si>
    <t>80CCD(1B)</t>
  </si>
  <si>
    <t>Upto ₹ 50,000</t>
  </si>
  <si>
    <t>80CCD(2)</t>
  </si>
  <si>
    <t xml:space="preserve">Contribution by Employer in National Pension Scheme </t>
  </si>
  <si>
    <r>
      <rPr>
        <sz val="11"/>
        <color rgb="FF000000"/>
        <rFont val="Montserrat"/>
      </rPr>
      <t xml:space="preserve">Lower of:
</t>
    </r>
    <r>
      <rPr>
        <b/>
        <sz val="11"/>
        <color rgb="FF000000"/>
        <rFont val="Montserrat"/>
      </rPr>
      <t>a.</t>
    </r>
    <r>
      <rPr>
        <sz val="11"/>
        <color rgb="FF000000"/>
        <rFont val="Montserrat"/>
      </rPr>
      <t xml:space="preserve"> Contribution Amount or
</t>
    </r>
    <r>
      <rPr>
        <b/>
        <sz val="11"/>
        <color rgb="FF000000"/>
        <rFont val="Montserrat"/>
      </rPr>
      <t>b.</t>
    </r>
    <r>
      <rPr>
        <sz val="11"/>
        <color rgb="FF000000"/>
        <rFont val="Montserrat"/>
      </rPr>
      <t xml:space="preserve"> 14% of Basic Salary + Dearness Allowance (in case the employer is CG)
10% of Basic Salary + Dearness Allowance(in case of any other employer)
</t>
    </r>
    <r>
      <rPr>
        <b/>
        <sz val="11"/>
        <color rgb="FF000000"/>
        <rFont val="Montserrat"/>
      </rPr>
      <t>Note: Entire 14% is exempt under New tax regime for 'b'</t>
    </r>
  </si>
  <si>
    <t>80D</t>
  </si>
  <si>
    <t>Medical Insurance Premium and Medical Expenditure</t>
  </si>
  <si>
    <r>
      <rPr>
        <b/>
        <sz val="11"/>
        <color rgb="FF000000"/>
        <rFont val="Montserrat"/>
      </rPr>
      <t xml:space="preserve">For other than Senior Citizen
</t>
    </r>
    <r>
      <rPr>
        <sz val="11"/>
        <color rgb="FF000000"/>
        <rFont val="Montserrat"/>
      </rPr>
      <t xml:space="preserve">₹ 25,000 for premiums paid for self/family.
₹ 50,000 for premiums paid for senior citizen parents.
Preventive health checkups to the extent of ₹ 5,000 are also allowed and covered within the overall limit.
</t>
    </r>
    <r>
      <rPr>
        <b/>
        <sz val="11"/>
        <color rgb="FF000000"/>
        <rFont val="Montserrat"/>
      </rPr>
      <t>For  Senior Citizen</t>
    </r>
    <r>
      <rPr>
        <sz val="11"/>
        <color rgb="FF000000"/>
        <rFont val="Montserrat"/>
      </rPr>
      <t xml:space="preserve">
Deduction upto ₹ 50,000 with respect to medical expenditure incurred by the senior citizen (60 years or above) or towards senior citizen parents, provided they are not covered under any mediclaim policy.</t>
    </r>
  </si>
  <si>
    <t>80DD</t>
  </si>
  <si>
    <t>Medical Treatment of a Dependent with Disability</t>
  </si>
  <si>
    <t>Normal Disability: ₹ 75000/- Severe Disability: ₹ 125000/-</t>
  </si>
  <si>
    <t>80DDB</t>
  </si>
  <si>
    <t>Specified Diseases</t>
  </si>
  <si>
    <t>Senior Citizens: Upto ₹ 1,00,000 Others: Upto ₹ 40,000</t>
  </si>
  <si>
    <t>80E</t>
  </si>
  <si>
    <t>Interest paid on Loan taken for Higher Education</t>
  </si>
  <si>
    <t>100% of the interest paid upto 8 assessment years</t>
  </si>
  <si>
    <t>80EE</t>
  </si>
  <si>
    <t>Interest paid on Housing Loan</t>
  </si>
  <si>
    <t>Upto ₹ 50,000 subject to conditions</t>
  </si>
  <si>
    <t>80EEA</t>
  </si>
  <si>
    <t>Upto ₹ 1,50,000/- subject to conditions</t>
  </si>
  <si>
    <t>80EEB</t>
  </si>
  <si>
    <t>Interest paid on Electric Vehicle Loan</t>
  </si>
  <si>
    <t>Upto ₹ 1,50,000 subject to conditions</t>
  </si>
  <si>
    <t>80G</t>
  </si>
  <si>
    <t>Donation to Charitable Institutions</t>
  </si>
  <si>
    <t>All Assessee (Individual, HUF, Company etc)</t>
  </si>
  <si>
    <t>100% or 50% of the Donated amount or Qualifying limit, Allowed donation in cash upto ₹ 2,000 only</t>
  </si>
  <si>
    <t>80GG</t>
  </si>
  <si>
    <t>House Rent Payment</t>
  </si>
  <si>
    <r>
      <rPr>
        <b/>
        <sz val="11"/>
        <color rgb="FF000000"/>
        <rFont val="Montserrat"/>
      </rPr>
      <t xml:space="preserve">For other than Senior Citizen
</t>
    </r>
    <r>
      <rPr>
        <sz val="11"/>
        <color rgb="FF000000"/>
        <rFont val="Montserrat"/>
      </rPr>
      <t xml:space="preserve">₹ 25,000 for premiums paid for self/family.
₹ 50,000 for premiums paid for senior citizen parents.
Preventive health checkups to the extent of ₹ 5,000 are also allowed and covered within the overall limit.
</t>
    </r>
    <r>
      <rPr>
        <b/>
        <sz val="11"/>
        <color rgb="FF000000"/>
        <rFont val="Montserrat"/>
      </rPr>
      <t>For  Senior Citizen</t>
    </r>
    <r>
      <rPr>
        <sz val="11"/>
        <color rgb="FF000000"/>
        <rFont val="Montserrat"/>
      </rPr>
      <t xml:space="preserve">
Deduction upto ₹ 50,000 with respect to medical expenditure incurred by the senior citizen (60 years or above) or towards senior citizen parents, provided they are not covered under any mediclaim policy.</t>
    </r>
  </si>
  <si>
    <t>80GGA</t>
  </si>
  <si>
    <t>Donation to Scientific Research &amp; Rural Development</t>
  </si>
  <si>
    <t>All assessees except those who have an income (or loss) from a business and/or a profession</t>
  </si>
  <si>
    <t>100% of the amount donated. Allowed donation in cash upto ₹ 10,000</t>
  </si>
  <si>
    <t>80GGC</t>
  </si>
  <si>
    <t>Individuals on contribution to Political Parties</t>
  </si>
  <si>
    <t>Individual, HUF, AOP, BOI, Firm</t>
  </si>
  <si>
    <t>100% of the amount contributed. No deduction available for contribution made in cash</t>
  </si>
  <si>
    <t>80QQB</t>
  </si>
  <si>
    <t>Royalty Income of Authors</t>
  </si>
  <si>
    <t>Individuals (Indian citizen or foreign citizen being resident in India)</t>
  </si>
  <si>
    <t>Lower of ₹ 3,00,000/- or Specified Income</t>
  </si>
  <si>
    <t>80TTA</t>
  </si>
  <si>
    <t>Interest earned on Savings Accounts</t>
  </si>
  <si>
    <t>Individual / HUF (except senior citizen)</t>
  </si>
  <si>
    <t>Upto ₹ 10,000/-</t>
  </si>
  <si>
    <t>80TTB</t>
  </si>
  <si>
    <t>Interest Income earned on deposits(Savings/ FDs)</t>
  </si>
  <si>
    <t>Individual (60 yrs or above)</t>
  </si>
  <si>
    <t>Upto ₹ 50,000/-</t>
  </si>
  <si>
    <t>80U</t>
  </si>
  <si>
    <t>Disabled Individuals</t>
  </si>
  <si>
    <t>Individuals</t>
  </si>
  <si>
    <t>Normal Disability: ₹ 75,000 Severe Disability: ₹ 1,25,000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</si>
</sst>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quot;₹&quot;\ #,##0"/>
  </numFmts>
  <fonts count="15">
    <font>
      <sz val="10"/>
      <color rgb="FF000000"/>
      <name val="Arial"/>
      <scheme val="minor"/>
    </font>
    <font>
      <b/>
      <u/>
      <sz val="11"/>
      <color theme="1"/>
      <name val="Montserrat"/>
    </font>
    <font>
      <sz val="11"/>
      <color theme="1"/>
      <name val="Montserrat"/>
    </font>
    <font>
      <b/>
      <sz val="11"/>
      <color theme="1"/>
      <name val="Montserrat"/>
    </font>
    <font>
      <sz val="10"/>
      <name val="Arial"/>
    </font>
    <font>
      <b/>
      <u/>
      <sz val="11"/>
      <color theme="1"/>
      <name val="Montserrat"/>
    </font>
    <font>
      <b/>
      <u/>
      <sz val="11"/>
      <color theme="1"/>
      <name val="Montserrat"/>
    </font>
    <font>
      <b/>
      <u/>
      <sz val="11"/>
      <color theme="1"/>
      <name val="Montserrat"/>
    </font>
    <font>
      <sz val="11"/>
      <color rgb="FF000000"/>
      <name val="Montserrat"/>
    </font>
    <font>
      <sz val="10"/>
      <color theme="1"/>
      <name val="Montserrat"/>
    </font>
    <font>
      <b/>
      <sz val="10"/>
      <color rgb="FFFFFFFF"/>
      <name val="Montserrat"/>
    </font>
    <font>
      <b/>
      <sz val="10"/>
      <color theme="1"/>
      <name val="Montserrat"/>
    </font>
    <font>
      <sz val="11"/>
      <color rgb="FF333333"/>
      <name val="Montserrat"/>
    </font>
    <font>
      <sz val="11"/>
      <color rgb="FFFF0000"/>
      <name val="Montserrat"/>
    </font>
    <font>
      <b/>
      <sz val="11"/>
      <color rgb="FF000000"/>
      <name val="Montserrat"/>
    </font>
  </fonts>
  <fills count="7">
    <fill>
      <patternFill patternType="none"/>
    </fill>
    <fill>
      <patternFill patternType="gray125"/>
    </fill>
    <fill>
      <patternFill patternType="solid">
        <fgColor rgb="FFFFFF00"/>
        <bgColor rgb="FFFFFF00"/>
      </patternFill>
    </fill>
    <fill>
      <patternFill patternType="solid">
        <fgColor rgb="FF9DE838"/>
        <bgColor rgb="FF9DE838"/>
      </patternFill>
    </fill>
    <fill>
      <patternFill patternType="solid">
        <fgColor rgb="FF9FC5E8"/>
        <bgColor rgb="FF9FC5E8"/>
      </patternFill>
    </fill>
    <fill>
      <patternFill patternType="solid">
        <fgColor rgb="FF0B5394"/>
        <bgColor rgb="FF0B5394"/>
      </patternFill>
    </fill>
    <fill>
      <patternFill patternType="solid">
        <fgColor rgb="FF00FFFF"/>
        <bgColor rgb="FF00FFFF"/>
      </patternFill>
    </fill>
  </fills>
  <borders count="15">
    <border>
      <left/>
      <right/>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double">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9">
    <xf numFmtId="0" fontId="0" fillId="0" borderId="0" xfId="0" applyFont="1" applyAlignment="1"/>
    <xf numFmtId="43" fontId="1" fillId="0" borderId="0" xfId="0" applyNumberFormat="1" applyFont="1"/>
    <xf numFmtId="0" fontId="2" fillId="0" borderId="0" xfId="0" applyFont="1"/>
    <xf numFmtId="43" fontId="2" fillId="0" borderId="0" xfId="0" applyNumberFormat="1" applyFont="1"/>
    <xf numFmtId="164" fontId="3" fillId="0" borderId="0" xfId="0" applyNumberFormat="1" applyFont="1"/>
    <xf numFmtId="164" fontId="3" fillId="0" borderId="0" xfId="0" applyNumberFormat="1" applyFont="1" applyAlignment="1">
      <alignment horizontal="center"/>
    </xf>
    <xf numFmtId="43" fontId="2" fillId="0" borderId="1" xfId="0" applyNumberFormat="1" applyFont="1" applyBorder="1"/>
    <xf numFmtId="164" fontId="3" fillId="0" borderId="2" xfId="0" applyNumberFormat="1" applyFont="1" applyBorder="1"/>
    <xf numFmtId="164" fontId="3" fillId="2" borderId="3" xfId="0" applyNumberFormat="1" applyFont="1" applyFill="1" applyBorder="1" applyAlignment="1">
      <alignment horizontal="center"/>
    </xf>
    <xf numFmtId="164" fontId="3" fillId="0" borderId="4" xfId="0" applyNumberFormat="1" applyFont="1" applyBorder="1" applyAlignment="1">
      <alignment wrapText="1"/>
    </xf>
    <xf numFmtId="164" fontId="3" fillId="3" borderId="5" xfId="0" applyNumberFormat="1" applyFont="1" applyFill="1" applyBorder="1"/>
    <xf numFmtId="43" fontId="2" fillId="0" borderId="6" xfId="0" applyNumberFormat="1" applyFont="1" applyBorder="1"/>
    <xf numFmtId="164" fontId="2" fillId="0" borderId="6" xfId="0" applyNumberFormat="1" applyFont="1" applyBorder="1"/>
    <xf numFmtId="43" fontId="3" fillId="0" borderId="0" xfId="0" applyNumberFormat="1" applyFont="1" applyAlignment="1">
      <alignment horizontal="center" vertical="center" wrapText="1"/>
    </xf>
    <xf numFmtId="43" fontId="2" fillId="0" borderId="9" xfId="0" applyNumberFormat="1" applyFont="1" applyBorder="1"/>
    <xf numFmtId="164" fontId="2" fillId="0" borderId="4" xfId="0" applyNumberFormat="1" applyFont="1" applyBorder="1"/>
    <xf numFmtId="43" fontId="5" fillId="0" borderId="0" xfId="0" applyNumberFormat="1" applyFont="1" applyAlignment="1">
      <alignment wrapText="1"/>
    </xf>
    <xf numFmtId="43" fontId="6" fillId="0" borderId="9" xfId="0" applyNumberFormat="1" applyFont="1" applyBorder="1" applyAlignment="1">
      <alignment wrapText="1"/>
    </xf>
    <xf numFmtId="165" fontId="3" fillId="0" borderId="4" xfId="0" applyNumberFormat="1" applyFont="1" applyBorder="1" applyAlignment="1">
      <alignment horizontal="right" wrapText="1"/>
    </xf>
    <xf numFmtId="43" fontId="3" fillId="0" borderId="0" xfId="0" applyNumberFormat="1" applyFont="1"/>
    <xf numFmtId="43" fontId="3" fillId="0" borderId="9" xfId="0" applyNumberFormat="1" applyFont="1" applyBorder="1"/>
    <xf numFmtId="165" fontId="3" fillId="2" borderId="5" xfId="0" applyNumberFormat="1" applyFont="1" applyFill="1" applyBorder="1" applyAlignment="1">
      <alignment horizontal="right" wrapText="1"/>
    </xf>
    <xf numFmtId="165" fontId="2" fillId="0" borderId="4" xfId="0" applyNumberFormat="1" applyFont="1" applyBorder="1"/>
    <xf numFmtId="165" fontId="2" fillId="2" borderId="5" xfId="0" applyNumberFormat="1" applyFont="1" applyFill="1" applyBorder="1" applyAlignment="1">
      <alignment horizontal="right" wrapText="1"/>
    </xf>
    <xf numFmtId="165" fontId="3" fillId="0" borderId="4" xfId="0" applyNumberFormat="1" applyFont="1" applyBorder="1" applyAlignment="1">
      <alignment horizontal="right"/>
    </xf>
    <xf numFmtId="43" fontId="3" fillId="0" borderId="0" xfId="0" applyNumberFormat="1" applyFont="1" applyAlignment="1">
      <alignment horizontal="right"/>
    </xf>
    <xf numFmtId="43" fontId="3" fillId="0" borderId="9" xfId="0" applyNumberFormat="1" applyFont="1" applyBorder="1" applyAlignment="1">
      <alignment horizontal="right"/>
    </xf>
    <xf numFmtId="165" fontId="2" fillId="2" borderId="5" xfId="0" applyNumberFormat="1" applyFont="1" applyFill="1" applyBorder="1" applyAlignment="1">
      <alignment horizontal="right"/>
    </xf>
    <xf numFmtId="165" fontId="2" fillId="0" borderId="4" xfId="0" applyNumberFormat="1" applyFont="1" applyBorder="1" applyAlignment="1">
      <alignment horizontal="right"/>
    </xf>
    <xf numFmtId="165" fontId="3" fillId="0" borderId="11" xfId="0" applyNumberFormat="1" applyFont="1" applyBorder="1" applyAlignment="1">
      <alignment horizontal="right"/>
    </xf>
    <xf numFmtId="165" fontId="2" fillId="2" borderId="5" xfId="0" applyNumberFormat="1" applyFont="1" applyFill="1" applyBorder="1"/>
    <xf numFmtId="165" fontId="3" fillId="2" borderId="5" xfId="0" applyNumberFormat="1" applyFont="1" applyFill="1" applyBorder="1" applyAlignment="1">
      <alignment horizontal="right" wrapText="1"/>
    </xf>
    <xf numFmtId="43" fontId="7" fillId="0" borderId="9" xfId="0" applyNumberFormat="1" applyFont="1" applyBorder="1"/>
    <xf numFmtId="43" fontId="2" fillId="0" borderId="0" xfId="0" applyNumberFormat="1" applyFont="1" applyAlignment="1">
      <alignment wrapText="1"/>
    </xf>
    <xf numFmtId="43" fontId="2" fillId="0" borderId="9" xfId="0" applyNumberFormat="1" applyFont="1" applyBorder="1" applyAlignment="1">
      <alignment wrapText="1"/>
    </xf>
    <xf numFmtId="165" fontId="2" fillId="2" borderId="5" xfId="0" applyNumberFormat="1" applyFont="1" applyFill="1" applyBorder="1" applyAlignment="1">
      <alignment vertical="center"/>
    </xf>
    <xf numFmtId="165" fontId="2" fillId="0" borderId="4" xfId="0" applyNumberFormat="1" applyFont="1" applyBorder="1" applyAlignment="1">
      <alignment vertical="center"/>
    </xf>
    <xf numFmtId="43" fontId="2" fillId="0" borderId="0" xfId="0" applyNumberFormat="1" applyFont="1" applyAlignment="1">
      <alignment vertical="center" wrapText="1"/>
    </xf>
    <xf numFmtId="43" fontId="2" fillId="0" borderId="9" xfId="0" applyNumberFormat="1" applyFont="1" applyBorder="1" applyAlignment="1">
      <alignment vertical="center" wrapText="1"/>
    </xf>
    <xf numFmtId="43" fontId="8" fillId="0" borderId="0" xfId="0" applyNumberFormat="1" applyFont="1"/>
    <xf numFmtId="43" fontId="8" fillId="0" borderId="9" xfId="0" applyNumberFormat="1" applyFont="1" applyBorder="1"/>
    <xf numFmtId="165" fontId="3" fillId="3" borderId="5" xfId="0" applyNumberFormat="1" applyFont="1" applyFill="1" applyBorder="1" applyAlignment="1">
      <alignment horizontal="right"/>
    </xf>
    <xf numFmtId="165" fontId="2" fillId="0" borderId="0" xfId="0" applyNumberFormat="1" applyFont="1"/>
    <xf numFmtId="43" fontId="3" fillId="0" borderId="0" xfId="0" applyNumberFormat="1" applyFont="1" applyAlignment="1">
      <alignment wrapText="1"/>
    </xf>
    <xf numFmtId="0" fontId="9" fillId="0" borderId="0" xfId="0" applyFont="1"/>
    <xf numFmtId="0" fontId="9" fillId="0" borderId="0" xfId="0" applyFont="1" applyAlignment="1">
      <alignment vertical="center"/>
    </xf>
    <xf numFmtId="0" fontId="11" fillId="0" borderId="14" xfId="0" applyFont="1" applyBorder="1" applyAlignment="1">
      <alignment horizontal="center"/>
    </xf>
    <xf numFmtId="0" fontId="9" fillId="0" borderId="14" xfId="0" applyFont="1" applyBorder="1" applyAlignment="1">
      <alignment horizontal="center"/>
    </xf>
    <xf numFmtId="9" fontId="9" fillId="0" borderId="14" xfId="0" applyNumberFormat="1" applyFont="1" applyBorder="1" applyAlignment="1">
      <alignment horizontal="center"/>
    </xf>
    <xf numFmtId="0" fontId="9" fillId="0" borderId="14" xfId="0" applyFont="1" applyBorder="1"/>
    <xf numFmtId="0" fontId="11" fillId="0" borderId="0" xfId="0" applyFont="1"/>
    <xf numFmtId="0" fontId="11" fillId="0" borderId="0" xfId="0" applyFont="1" applyAlignment="1">
      <alignment horizontal="center"/>
    </xf>
    <xf numFmtId="0" fontId="11" fillId="4" borderId="14" xfId="0" applyFont="1" applyFill="1" applyBorder="1" applyAlignment="1">
      <alignment horizontal="center" vertical="center"/>
    </xf>
    <xf numFmtId="0" fontId="9" fillId="0" borderId="14" xfId="0" applyFont="1" applyBorder="1" applyAlignment="1">
      <alignment vertical="center" wrapText="1"/>
    </xf>
    <xf numFmtId="0" fontId="9" fillId="0" borderId="14" xfId="0" applyFont="1" applyBorder="1" applyAlignment="1">
      <alignment horizontal="center" vertical="center"/>
    </xf>
    <xf numFmtId="0" fontId="9" fillId="6" borderId="14"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wrapText="1"/>
    </xf>
    <xf numFmtId="0" fontId="3" fillId="4" borderId="14" xfId="0" applyFont="1" applyFill="1" applyBorder="1" applyAlignment="1">
      <alignment horizontal="center"/>
    </xf>
    <xf numFmtId="0" fontId="3" fillId="4" borderId="3" xfId="0" applyFont="1" applyFill="1" applyBorder="1" applyAlignment="1">
      <alignment horizontal="center"/>
    </xf>
    <xf numFmtId="0" fontId="3" fillId="4" borderId="3" xfId="0" applyFont="1" applyFill="1" applyBorder="1" applyAlignment="1">
      <alignment horizontal="center" wrapText="1"/>
    </xf>
    <xf numFmtId="0" fontId="3" fillId="0" borderId="0" xfId="0" applyFont="1" applyAlignment="1">
      <alignment horizontal="center" vertical="center"/>
    </xf>
    <xf numFmtId="0" fontId="3" fillId="0" borderId="9" xfId="0" applyFont="1" applyBorder="1" applyAlignment="1">
      <alignment horizontal="center" vertical="center"/>
    </xf>
    <xf numFmtId="0" fontId="2"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4" xfId="0" applyFont="1" applyBorder="1" applyAlignment="1">
      <alignment horizontal="left" vertical="center" wrapText="1"/>
    </xf>
    <xf numFmtId="0" fontId="8" fillId="0" borderId="4" xfId="0" applyFont="1" applyBorder="1" applyAlignment="1">
      <alignment horizontal="left" vertical="center" wrapText="1"/>
    </xf>
    <xf numFmtId="43" fontId="3" fillId="4" borderId="7" xfId="0" applyNumberFormat="1" applyFont="1" applyFill="1" applyBorder="1" applyAlignment="1">
      <alignment horizontal="center" vertical="center" wrapText="1"/>
    </xf>
    <xf numFmtId="0" fontId="4" fillId="0" borderId="9" xfId="0" applyFont="1" applyBorder="1"/>
    <xf numFmtId="164" fontId="3" fillId="4" borderId="8" xfId="0" applyNumberFormat="1" applyFont="1" applyFill="1" applyBorder="1" applyAlignment="1">
      <alignment horizontal="center" vertical="center" wrapText="1"/>
    </xf>
    <xf numFmtId="0" fontId="4" fillId="0" borderId="10" xfId="0" applyFont="1" applyBorder="1"/>
    <xf numFmtId="0" fontId="10" fillId="5" borderId="12" xfId="0" applyFont="1" applyFill="1" applyBorder="1" applyAlignment="1">
      <alignment horizontal="center" vertical="center"/>
    </xf>
    <xf numFmtId="0" fontId="4" fillId="0" borderId="13" xfId="0" applyFont="1" applyBorder="1"/>
    <xf numFmtId="0" fontId="4" fillId="0" borderId="2" xfId="0" applyFont="1" applyBorder="1"/>
    <xf numFmtId="0" fontId="11" fillId="4" borderId="12" xfId="0" applyFont="1" applyFill="1" applyBorder="1" applyAlignment="1">
      <alignment horizontal="center" vertical="center"/>
    </xf>
    <xf numFmtId="0" fontId="9" fillId="0" borderId="12" xfId="0" applyFont="1" applyBorder="1" applyAlignment="1">
      <alignment horizontal="center" vertical="center"/>
    </xf>
    <xf numFmtId="0" fontId="2" fillId="0" borderId="1" xfId="0" applyFont="1" applyBorder="1" applyAlignment="1">
      <alignment horizontal="left" vertical="center" wrapText="1"/>
    </xf>
    <xf numFmtId="0" fontId="4" fillId="0" borderId="1" xfId="0" applyFont="1" applyBorder="1"/>
    <xf numFmtId="0" fontId="4"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3686175</xdr:colOff>
      <xdr:row>1</xdr:row>
      <xdr:rowOff>200025</xdr:rowOff>
    </xdr:from>
    <xdr:ext cx="457200" cy="200025"/>
    <xdr:sp macro="" textlink="">
      <xdr:nvSpPr>
        <xdr:cNvPr id="3" name="Shape 3"/>
        <xdr:cNvSpPr/>
      </xdr:nvSpPr>
      <xdr:spPr>
        <a:xfrm>
          <a:off x="5122163" y="3684750"/>
          <a:ext cx="447675" cy="190500"/>
        </a:xfrm>
        <a:prstGeom prst="rect">
          <a:avLst/>
        </a:prstGeom>
        <a:solidFill>
          <a:srgbClr val="FFFF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SzPts val="1400"/>
            <a:buFont typeface="Arial"/>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topLeftCell="A40" workbookViewId="0">
      <selection activeCell="G13" sqref="G13"/>
    </sheetView>
  </sheetViews>
  <sheetFormatPr defaultColWidth="12.6640625" defaultRowHeight="15" customHeight="1"/>
  <cols>
    <col min="1" max="1" width="2.33203125" customWidth="1"/>
    <col min="2" max="2" width="53.33203125" customWidth="1"/>
    <col min="3" max="3" width="24.109375" customWidth="1"/>
    <col min="4" max="4" width="21.109375" customWidth="1"/>
    <col min="5" max="6" width="12.6640625" customWidth="1"/>
  </cols>
  <sheetData>
    <row r="1" spans="1:26" ht="15.75" customHeight="1"/>
    <row r="2" spans="1:26" ht="15.75" customHeight="1">
      <c r="A2" s="1"/>
      <c r="B2" s="1" t="s">
        <v>0</v>
      </c>
      <c r="C2" s="2"/>
      <c r="D2" s="2"/>
      <c r="E2" s="2"/>
      <c r="F2" s="2"/>
      <c r="G2" s="2"/>
      <c r="H2" s="2"/>
      <c r="I2" s="2"/>
      <c r="J2" s="2"/>
      <c r="K2" s="2"/>
      <c r="L2" s="2"/>
      <c r="M2" s="2"/>
      <c r="N2" s="2"/>
      <c r="O2" s="2"/>
      <c r="P2" s="2"/>
      <c r="Q2" s="2"/>
      <c r="R2" s="2"/>
      <c r="S2" s="2"/>
      <c r="T2" s="2"/>
      <c r="U2" s="2"/>
      <c r="V2" s="2"/>
      <c r="W2" s="2"/>
      <c r="X2" s="2"/>
      <c r="Y2" s="2"/>
      <c r="Z2" s="2"/>
    </row>
    <row r="3" spans="1:26" ht="15.75" customHeight="1">
      <c r="A3" s="3"/>
      <c r="B3" s="3" t="s">
        <v>1</v>
      </c>
      <c r="C3" s="2"/>
      <c r="D3" s="2"/>
      <c r="E3" s="2"/>
      <c r="F3" s="2"/>
      <c r="G3" s="2"/>
      <c r="H3" s="2"/>
      <c r="I3" s="2"/>
      <c r="J3" s="2"/>
      <c r="K3" s="2"/>
      <c r="L3" s="2"/>
      <c r="M3" s="2"/>
      <c r="N3" s="2"/>
      <c r="O3" s="2"/>
      <c r="P3" s="2"/>
      <c r="Q3" s="2"/>
      <c r="R3" s="2"/>
      <c r="S3" s="2"/>
      <c r="T3" s="2"/>
      <c r="U3" s="2"/>
      <c r="V3" s="2"/>
      <c r="W3" s="2"/>
      <c r="X3" s="2"/>
      <c r="Y3" s="2"/>
      <c r="Z3" s="2"/>
    </row>
    <row r="4" spans="1:26" ht="15.75" customHeight="1">
      <c r="A4" s="3"/>
      <c r="B4" s="3"/>
      <c r="C4" s="4"/>
      <c r="D4" s="5"/>
      <c r="E4" s="2"/>
      <c r="F4" s="2"/>
      <c r="G4" s="2"/>
      <c r="H4" s="2"/>
      <c r="I4" s="2"/>
      <c r="J4" s="2"/>
      <c r="K4" s="2"/>
      <c r="L4" s="2"/>
      <c r="M4" s="2"/>
      <c r="N4" s="2"/>
      <c r="O4" s="2"/>
      <c r="P4" s="2"/>
      <c r="Q4" s="2"/>
      <c r="R4" s="2"/>
      <c r="S4" s="2"/>
      <c r="T4" s="2"/>
      <c r="U4" s="2"/>
      <c r="V4" s="2"/>
      <c r="W4" s="2"/>
      <c r="X4" s="2"/>
      <c r="Y4" s="2"/>
      <c r="Z4" s="2"/>
    </row>
    <row r="5" spans="1:26" ht="15.75" customHeight="1">
      <c r="A5" s="3"/>
      <c r="B5" s="6"/>
      <c r="C5" s="7" t="s">
        <v>2</v>
      </c>
      <c r="D5" s="8">
        <v>42</v>
      </c>
      <c r="E5" s="2"/>
      <c r="F5" s="2"/>
      <c r="G5" s="2"/>
      <c r="H5" s="2"/>
      <c r="I5" s="2"/>
      <c r="J5" s="2"/>
      <c r="K5" s="2"/>
      <c r="L5" s="2"/>
      <c r="M5" s="2"/>
      <c r="N5" s="2"/>
      <c r="O5" s="2"/>
      <c r="P5" s="2"/>
      <c r="Q5" s="2"/>
      <c r="R5" s="2"/>
      <c r="S5" s="2"/>
      <c r="T5" s="2"/>
      <c r="U5" s="2"/>
      <c r="V5" s="2"/>
      <c r="W5" s="2"/>
      <c r="X5" s="2"/>
      <c r="Y5" s="2"/>
      <c r="Z5" s="2"/>
    </row>
    <row r="6" spans="1:26" ht="15.75" customHeight="1">
      <c r="A6" s="3"/>
      <c r="B6" s="6"/>
      <c r="C6" s="9" t="s">
        <v>3</v>
      </c>
      <c r="D6" s="10" t="str">
        <f>IF(D55&lt;C55,LEFT(D8,14),LEFT(C8,14))</f>
        <v>New Tax Regime</v>
      </c>
      <c r="E6" s="2"/>
      <c r="F6" s="2"/>
      <c r="G6" s="2"/>
      <c r="H6" s="2"/>
      <c r="I6" s="2"/>
      <c r="J6" s="2"/>
      <c r="K6" s="2"/>
      <c r="L6" s="2"/>
      <c r="M6" s="2"/>
      <c r="N6" s="2"/>
      <c r="O6" s="2"/>
      <c r="P6" s="2"/>
      <c r="Q6" s="2"/>
      <c r="R6" s="2"/>
      <c r="S6" s="2"/>
      <c r="T6" s="2"/>
      <c r="U6" s="2"/>
      <c r="V6" s="2"/>
      <c r="W6" s="2"/>
      <c r="X6" s="2"/>
      <c r="Y6" s="2"/>
      <c r="Z6" s="2"/>
    </row>
    <row r="7" spans="1:26" ht="15.75" customHeight="1">
      <c r="A7" s="3"/>
      <c r="B7" s="11"/>
      <c r="C7" s="12"/>
      <c r="D7" s="12"/>
      <c r="E7" s="2"/>
      <c r="F7" s="2"/>
      <c r="G7" s="2"/>
      <c r="H7" s="2"/>
      <c r="I7" s="2"/>
      <c r="J7" s="2"/>
      <c r="K7" s="2"/>
      <c r="L7" s="2"/>
      <c r="M7" s="2"/>
      <c r="N7" s="2"/>
      <c r="O7" s="2"/>
      <c r="P7" s="2"/>
      <c r="Q7" s="2"/>
      <c r="R7" s="2"/>
      <c r="S7" s="2"/>
      <c r="T7" s="2"/>
      <c r="U7" s="2"/>
      <c r="V7" s="2"/>
      <c r="W7" s="2"/>
      <c r="X7" s="2"/>
      <c r="Y7" s="2"/>
      <c r="Z7" s="2"/>
    </row>
    <row r="8" spans="1:26" ht="15.75" customHeight="1">
      <c r="A8" s="13"/>
      <c r="B8" s="67" t="s">
        <v>4</v>
      </c>
      <c r="C8" s="69" t="s">
        <v>5</v>
      </c>
      <c r="D8" s="69" t="s">
        <v>6</v>
      </c>
      <c r="E8" s="2"/>
      <c r="F8" s="2"/>
      <c r="G8" s="2"/>
      <c r="H8" s="2"/>
      <c r="I8" s="2"/>
      <c r="J8" s="2"/>
      <c r="K8" s="2"/>
      <c r="L8" s="2"/>
      <c r="M8" s="2"/>
      <c r="N8" s="2"/>
      <c r="O8" s="2"/>
      <c r="P8" s="2"/>
      <c r="Q8" s="2"/>
      <c r="R8" s="2"/>
      <c r="S8" s="2"/>
      <c r="T8" s="2"/>
      <c r="U8" s="2"/>
      <c r="V8" s="2"/>
      <c r="W8" s="2"/>
      <c r="X8" s="2"/>
      <c r="Y8" s="2"/>
      <c r="Z8" s="2"/>
    </row>
    <row r="9" spans="1:26" ht="15.75" customHeight="1">
      <c r="A9" s="13"/>
      <c r="B9" s="68"/>
      <c r="C9" s="70"/>
      <c r="D9" s="70"/>
      <c r="E9" s="2"/>
      <c r="F9" s="2"/>
      <c r="G9" s="2"/>
      <c r="H9" s="2"/>
      <c r="I9" s="2"/>
      <c r="J9" s="2"/>
      <c r="K9" s="2"/>
      <c r="L9" s="2"/>
      <c r="M9" s="2"/>
      <c r="N9" s="2"/>
      <c r="O9" s="2"/>
      <c r="P9" s="2"/>
      <c r="Q9" s="2"/>
      <c r="R9" s="2"/>
      <c r="S9" s="2"/>
      <c r="T9" s="2"/>
      <c r="U9" s="2"/>
      <c r="V9" s="2"/>
      <c r="W9" s="2"/>
      <c r="X9" s="2"/>
      <c r="Y9" s="2"/>
      <c r="Z9" s="2"/>
    </row>
    <row r="10" spans="1:26" ht="15.75" customHeight="1">
      <c r="A10" s="3"/>
      <c r="B10" s="14"/>
      <c r="C10" s="15"/>
      <c r="D10" s="15"/>
      <c r="E10" s="2"/>
      <c r="F10" s="2"/>
      <c r="G10" s="2"/>
      <c r="H10" s="2"/>
      <c r="I10" s="2"/>
      <c r="J10" s="2"/>
      <c r="K10" s="2"/>
      <c r="L10" s="2"/>
      <c r="M10" s="2"/>
      <c r="N10" s="2"/>
      <c r="O10" s="2"/>
      <c r="P10" s="2"/>
      <c r="Q10" s="2"/>
      <c r="R10" s="2"/>
      <c r="S10" s="2"/>
      <c r="T10" s="2"/>
      <c r="U10" s="2"/>
      <c r="V10" s="2"/>
      <c r="W10" s="2"/>
      <c r="X10" s="2"/>
      <c r="Y10" s="2"/>
      <c r="Z10" s="2"/>
    </row>
    <row r="11" spans="1:26" ht="15.75" customHeight="1">
      <c r="A11" s="16"/>
      <c r="B11" s="17" t="s">
        <v>7</v>
      </c>
      <c r="C11" s="18"/>
      <c r="D11" s="18"/>
      <c r="E11" s="2"/>
      <c r="F11" s="2"/>
      <c r="G11" s="2"/>
      <c r="H11" s="2"/>
      <c r="I11" s="2"/>
      <c r="J11" s="2"/>
      <c r="K11" s="2"/>
      <c r="L11" s="2"/>
      <c r="M11" s="2"/>
      <c r="N11" s="2"/>
      <c r="O11" s="2"/>
      <c r="P11" s="2"/>
      <c r="Q11" s="2"/>
      <c r="R11" s="2"/>
      <c r="S11" s="2"/>
      <c r="T11" s="2"/>
      <c r="U11" s="2"/>
      <c r="V11" s="2"/>
      <c r="W11" s="2"/>
      <c r="X11" s="2"/>
      <c r="Y11" s="2"/>
      <c r="Z11" s="2"/>
    </row>
    <row r="12" spans="1:26" ht="15.75" customHeight="1">
      <c r="A12" s="19"/>
      <c r="B12" s="20" t="s">
        <v>8</v>
      </c>
      <c r="C12" s="21">
        <v>3336468</v>
      </c>
      <c r="D12" s="18">
        <f>C12</f>
        <v>3336468</v>
      </c>
      <c r="E12" s="2"/>
      <c r="F12" s="2"/>
      <c r="G12" s="2"/>
      <c r="H12" s="2"/>
      <c r="I12" s="2"/>
      <c r="J12" s="2"/>
      <c r="K12" s="2"/>
      <c r="L12" s="2"/>
      <c r="M12" s="2"/>
      <c r="N12" s="2"/>
      <c r="O12" s="2"/>
      <c r="P12" s="2"/>
      <c r="Q12" s="2"/>
      <c r="R12" s="2"/>
      <c r="S12" s="2"/>
      <c r="T12" s="2"/>
      <c r="U12" s="2"/>
      <c r="V12" s="2"/>
      <c r="W12" s="2"/>
      <c r="X12" s="2"/>
      <c r="Y12" s="2"/>
      <c r="Z12" s="2"/>
    </row>
    <row r="13" spans="1:26" ht="15.75" customHeight="1">
      <c r="A13" s="3"/>
      <c r="B13" s="14"/>
      <c r="C13" s="22"/>
      <c r="D13" s="22"/>
      <c r="E13" s="2"/>
      <c r="F13" s="2"/>
      <c r="G13" s="2"/>
      <c r="H13" s="2"/>
      <c r="I13" s="2"/>
      <c r="J13" s="2"/>
      <c r="K13" s="2"/>
      <c r="L13" s="2"/>
      <c r="M13" s="2"/>
      <c r="N13" s="2"/>
      <c r="O13" s="2"/>
      <c r="P13" s="2"/>
      <c r="Q13" s="2"/>
      <c r="R13" s="2"/>
      <c r="S13" s="2"/>
      <c r="T13" s="2"/>
      <c r="U13" s="2"/>
      <c r="V13" s="2"/>
      <c r="W13" s="2"/>
      <c r="X13" s="2"/>
      <c r="Y13" s="2"/>
      <c r="Z13" s="2"/>
    </row>
    <row r="14" spans="1:26" ht="15.75" customHeight="1">
      <c r="A14" s="19"/>
      <c r="B14" s="20" t="s">
        <v>9</v>
      </c>
      <c r="C14" s="22"/>
      <c r="D14" s="22"/>
      <c r="E14" s="2"/>
      <c r="F14" s="2"/>
      <c r="G14" s="2"/>
      <c r="H14" s="2"/>
      <c r="I14" s="2"/>
      <c r="J14" s="2"/>
      <c r="K14" s="2"/>
      <c r="L14" s="2"/>
      <c r="M14" s="2"/>
      <c r="N14" s="2"/>
      <c r="O14" s="2"/>
      <c r="P14" s="2"/>
      <c r="Q14" s="2"/>
      <c r="R14" s="2"/>
      <c r="S14" s="2"/>
      <c r="T14" s="2"/>
      <c r="U14" s="2"/>
      <c r="V14" s="2"/>
      <c r="W14" s="2"/>
      <c r="X14" s="2"/>
      <c r="Y14" s="2"/>
      <c r="Z14" s="2"/>
    </row>
    <row r="15" spans="1:26" ht="15.75" customHeight="1">
      <c r="A15" s="3"/>
      <c r="B15" s="14" t="s">
        <v>10</v>
      </c>
      <c r="C15" s="23"/>
      <c r="D15" s="22"/>
      <c r="E15" s="2"/>
      <c r="F15" s="2"/>
      <c r="G15" s="2"/>
      <c r="H15" s="2"/>
      <c r="I15" s="2"/>
      <c r="J15" s="2"/>
      <c r="K15" s="2"/>
      <c r="L15" s="2"/>
      <c r="M15" s="2"/>
      <c r="N15" s="2"/>
      <c r="O15" s="2"/>
      <c r="P15" s="2"/>
      <c r="Q15" s="2"/>
      <c r="R15" s="2"/>
      <c r="S15" s="2"/>
      <c r="T15" s="2"/>
      <c r="U15" s="2"/>
      <c r="V15" s="2"/>
      <c r="W15" s="2"/>
      <c r="X15" s="2"/>
      <c r="Y15" s="2"/>
      <c r="Z15" s="2"/>
    </row>
    <row r="16" spans="1:26" ht="15.75" customHeight="1">
      <c r="A16" s="3"/>
      <c r="B16" s="14" t="s">
        <v>11</v>
      </c>
      <c r="C16" s="23">
        <v>1200</v>
      </c>
      <c r="D16" s="22"/>
      <c r="E16" s="2"/>
      <c r="F16" s="2"/>
      <c r="G16" s="2"/>
      <c r="H16" s="2"/>
      <c r="I16" s="2"/>
      <c r="J16" s="2"/>
      <c r="K16" s="2"/>
      <c r="L16" s="2"/>
      <c r="M16" s="2"/>
      <c r="N16" s="2"/>
      <c r="O16" s="2"/>
      <c r="P16" s="2"/>
      <c r="Q16" s="2"/>
      <c r="R16" s="2"/>
      <c r="S16" s="2"/>
      <c r="T16" s="2"/>
      <c r="U16" s="2"/>
      <c r="V16" s="2"/>
      <c r="W16" s="2"/>
      <c r="X16" s="2"/>
      <c r="Y16" s="2"/>
      <c r="Z16" s="2"/>
    </row>
    <row r="17" spans="1:26" ht="15.75" customHeight="1">
      <c r="A17" s="3"/>
      <c r="B17" s="14" t="s">
        <v>12</v>
      </c>
      <c r="C17" s="23">
        <v>83403</v>
      </c>
      <c r="D17" s="22"/>
      <c r="E17" s="2"/>
      <c r="F17" s="2"/>
      <c r="G17" s="2"/>
      <c r="H17" s="2"/>
      <c r="I17" s="2"/>
      <c r="J17" s="2"/>
      <c r="K17" s="2"/>
      <c r="L17" s="2"/>
      <c r="M17" s="2"/>
      <c r="N17" s="2"/>
      <c r="O17" s="2"/>
      <c r="P17" s="2"/>
      <c r="Q17" s="2"/>
      <c r="R17" s="2"/>
      <c r="S17" s="2"/>
      <c r="T17" s="2"/>
      <c r="U17" s="2"/>
      <c r="V17" s="2"/>
      <c r="W17" s="2"/>
      <c r="X17" s="2"/>
      <c r="Y17" s="2"/>
      <c r="Z17" s="2"/>
    </row>
    <row r="18" spans="1:26" ht="15.75" customHeight="1">
      <c r="A18" s="3"/>
      <c r="B18" s="14"/>
      <c r="C18" s="24">
        <f>SUM(C15:C17)</f>
        <v>84603</v>
      </c>
      <c r="D18" s="22"/>
      <c r="E18" s="2"/>
      <c r="F18" s="2"/>
      <c r="G18" s="2"/>
      <c r="H18" s="2"/>
      <c r="I18" s="2"/>
      <c r="J18" s="2"/>
      <c r="K18" s="2"/>
      <c r="L18" s="2"/>
      <c r="M18" s="2"/>
      <c r="N18" s="2"/>
      <c r="O18" s="2"/>
      <c r="P18" s="2"/>
      <c r="Q18" s="2"/>
      <c r="R18" s="2"/>
      <c r="S18" s="2"/>
      <c r="T18" s="2"/>
      <c r="U18" s="2"/>
      <c r="V18" s="2"/>
      <c r="W18" s="2"/>
      <c r="X18" s="2"/>
      <c r="Y18" s="2"/>
      <c r="Z18" s="2"/>
    </row>
    <row r="19" spans="1:26" ht="15.75" customHeight="1">
      <c r="A19" s="25"/>
      <c r="B19" s="26" t="s">
        <v>13</v>
      </c>
      <c r="C19" s="24">
        <f t="shared" ref="C19:D19" si="0">C12-C18</f>
        <v>3251865</v>
      </c>
      <c r="D19" s="24">
        <f t="shared" si="0"/>
        <v>3336468</v>
      </c>
      <c r="E19" s="2"/>
      <c r="F19" s="2"/>
      <c r="G19" s="2"/>
      <c r="H19" s="2"/>
      <c r="I19" s="2"/>
      <c r="J19" s="2"/>
      <c r="K19" s="2"/>
      <c r="L19" s="2"/>
      <c r="M19" s="2"/>
      <c r="N19" s="2"/>
      <c r="O19" s="2"/>
      <c r="P19" s="2"/>
      <c r="Q19" s="2"/>
      <c r="R19" s="2"/>
      <c r="S19" s="2"/>
      <c r="T19" s="2"/>
      <c r="U19" s="2"/>
      <c r="V19" s="2"/>
      <c r="W19" s="2"/>
      <c r="X19" s="2"/>
      <c r="Y19" s="2"/>
      <c r="Z19" s="2"/>
    </row>
    <row r="20" spans="1:26" ht="15.75" customHeight="1">
      <c r="A20" s="19"/>
      <c r="B20" s="20" t="s">
        <v>14</v>
      </c>
      <c r="C20" s="22"/>
      <c r="D20" s="22"/>
      <c r="E20" s="2"/>
      <c r="F20" s="2"/>
      <c r="G20" s="2"/>
      <c r="H20" s="2"/>
      <c r="I20" s="2"/>
      <c r="J20" s="2"/>
      <c r="K20" s="2"/>
      <c r="L20" s="2"/>
      <c r="M20" s="2"/>
      <c r="N20" s="2"/>
      <c r="O20" s="2"/>
      <c r="P20" s="2"/>
      <c r="Q20" s="2"/>
      <c r="R20" s="2"/>
      <c r="S20" s="2"/>
      <c r="T20" s="2"/>
      <c r="U20" s="2"/>
      <c r="V20" s="2"/>
      <c r="W20" s="2"/>
      <c r="X20" s="2"/>
      <c r="Y20" s="2"/>
      <c r="Z20" s="2"/>
    </row>
    <row r="21" spans="1:26" ht="15.75" customHeight="1">
      <c r="A21" s="3"/>
      <c r="B21" s="14" t="s">
        <v>15</v>
      </c>
      <c r="C21" s="27">
        <v>2500</v>
      </c>
      <c r="D21" s="22"/>
      <c r="E21" s="2"/>
      <c r="F21" s="2"/>
      <c r="G21" s="2"/>
      <c r="H21" s="2"/>
      <c r="I21" s="2"/>
      <c r="J21" s="2"/>
      <c r="K21" s="2"/>
      <c r="L21" s="2"/>
      <c r="M21" s="2"/>
      <c r="N21" s="2"/>
      <c r="O21" s="2"/>
      <c r="P21" s="2"/>
      <c r="Q21" s="2"/>
      <c r="R21" s="2"/>
      <c r="S21" s="2"/>
      <c r="T21" s="2"/>
      <c r="U21" s="2"/>
      <c r="V21" s="2"/>
      <c r="W21" s="2"/>
      <c r="X21" s="2"/>
      <c r="Y21" s="2"/>
      <c r="Z21" s="2"/>
    </row>
    <row r="22" spans="1:26" ht="15.75" customHeight="1">
      <c r="A22" s="3"/>
      <c r="B22" s="14" t="s">
        <v>16</v>
      </c>
      <c r="C22" s="28">
        <v>50000</v>
      </c>
      <c r="D22" s="28">
        <v>75000</v>
      </c>
      <c r="E22" s="2"/>
      <c r="F22" s="2"/>
      <c r="G22" s="2"/>
      <c r="H22" s="2"/>
      <c r="I22" s="2"/>
      <c r="J22" s="2"/>
      <c r="K22" s="2"/>
      <c r="L22" s="2"/>
      <c r="M22" s="2"/>
      <c r="N22" s="2"/>
      <c r="O22" s="2"/>
      <c r="P22" s="2"/>
      <c r="Q22" s="2"/>
      <c r="R22" s="2"/>
      <c r="S22" s="2"/>
      <c r="T22" s="2"/>
      <c r="U22" s="2"/>
      <c r="V22" s="2"/>
      <c r="W22" s="2"/>
      <c r="X22" s="2"/>
      <c r="Y22" s="2"/>
      <c r="Z22" s="2"/>
    </row>
    <row r="23" spans="1:26" ht="15.75" customHeight="1">
      <c r="A23" s="25"/>
      <c r="B23" s="26" t="s">
        <v>17</v>
      </c>
      <c r="C23" s="29">
        <f t="shared" ref="C23:D23" si="1">C19-C21-C22</f>
        <v>3199365</v>
      </c>
      <c r="D23" s="29">
        <f t="shared" si="1"/>
        <v>3261468</v>
      </c>
      <c r="E23" s="2"/>
      <c r="F23" s="2"/>
      <c r="G23" s="2"/>
      <c r="H23" s="2"/>
      <c r="I23" s="2"/>
      <c r="J23" s="2"/>
      <c r="K23" s="2"/>
      <c r="L23" s="2"/>
      <c r="M23" s="2"/>
      <c r="N23" s="2"/>
      <c r="O23" s="2"/>
      <c r="P23" s="2"/>
      <c r="Q23" s="2"/>
      <c r="R23" s="2"/>
      <c r="S23" s="2"/>
      <c r="T23" s="2"/>
      <c r="U23" s="2"/>
      <c r="V23" s="2"/>
      <c r="W23" s="2"/>
      <c r="X23" s="2"/>
      <c r="Y23" s="2"/>
      <c r="Z23" s="2"/>
    </row>
    <row r="24" spans="1:26" ht="15.75" customHeight="1">
      <c r="A24" s="3"/>
      <c r="B24" s="14"/>
      <c r="C24" s="22"/>
      <c r="D24" s="22"/>
      <c r="E24" s="2"/>
      <c r="F24" s="2"/>
      <c r="G24" s="2"/>
      <c r="H24" s="2"/>
      <c r="I24" s="2"/>
      <c r="J24" s="2"/>
      <c r="K24" s="2"/>
      <c r="L24" s="2"/>
      <c r="M24" s="2"/>
      <c r="N24" s="2"/>
      <c r="O24" s="2"/>
      <c r="P24" s="2"/>
      <c r="Q24" s="2"/>
      <c r="R24" s="2"/>
      <c r="S24" s="2"/>
      <c r="T24" s="2"/>
      <c r="U24" s="2"/>
      <c r="V24" s="2"/>
      <c r="W24" s="2"/>
      <c r="X24" s="2"/>
      <c r="Y24" s="2"/>
      <c r="Z24" s="2"/>
    </row>
    <row r="25" spans="1:26" ht="15.75" customHeight="1">
      <c r="A25" s="16"/>
      <c r="B25" s="17" t="s">
        <v>18</v>
      </c>
      <c r="C25" s="28">
        <f t="shared" ref="C25:D25" si="2">SUM(IF(C26&lt;=200000,C26,200000))</f>
        <v>0</v>
      </c>
      <c r="D25" s="28">
        <f t="shared" si="2"/>
        <v>0</v>
      </c>
      <c r="E25" s="2"/>
      <c r="F25" s="2"/>
      <c r="G25" s="2"/>
      <c r="H25" s="2"/>
      <c r="I25" s="2"/>
      <c r="J25" s="2"/>
      <c r="K25" s="2"/>
      <c r="L25" s="2"/>
      <c r="M25" s="2"/>
      <c r="N25" s="2"/>
      <c r="O25" s="2"/>
      <c r="P25" s="2"/>
      <c r="Q25" s="2"/>
      <c r="R25" s="2"/>
      <c r="S25" s="2"/>
      <c r="T25" s="2"/>
      <c r="U25" s="2"/>
      <c r="V25" s="2"/>
      <c r="W25" s="2"/>
      <c r="X25" s="2"/>
      <c r="Y25" s="2"/>
      <c r="Z25" s="2"/>
    </row>
    <row r="26" spans="1:26" ht="15.75" customHeight="1">
      <c r="A26" s="3"/>
      <c r="B26" s="14" t="s">
        <v>19</v>
      </c>
      <c r="C26" s="30"/>
      <c r="D26" s="22"/>
      <c r="E26" s="2"/>
      <c r="F26" s="2"/>
      <c r="G26" s="2"/>
      <c r="H26" s="2"/>
      <c r="I26" s="2"/>
      <c r="J26" s="2"/>
      <c r="K26" s="2"/>
      <c r="L26" s="2"/>
      <c r="M26" s="2"/>
      <c r="N26" s="2"/>
      <c r="O26" s="2"/>
      <c r="P26" s="2"/>
      <c r="Q26" s="2"/>
      <c r="R26" s="2"/>
      <c r="S26" s="2"/>
      <c r="T26" s="2"/>
      <c r="U26" s="2"/>
      <c r="V26" s="2"/>
      <c r="W26" s="2"/>
      <c r="X26" s="2"/>
      <c r="Y26" s="2"/>
      <c r="Z26" s="2"/>
    </row>
    <row r="27" spans="1:26" ht="15.75" customHeight="1">
      <c r="A27" s="3"/>
      <c r="B27" s="14"/>
      <c r="C27" s="22"/>
      <c r="D27" s="22"/>
      <c r="E27" s="2"/>
      <c r="F27" s="2"/>
      <c r="G27" s="2"/>
      <c r="H27" s="2"/>
      <c r="I27" s="2"/>
      <c r="J27" s="2"/>
      <c r="K27" s="2"/>
      <c r="L27" s="2"/>
      <c r="M27" s="2"/>
      <c r="N27" s="2"/>
      <c r="O27" s="2"/>
      <c r="P27" s="2"/>
      <c r="Q27" s="2"/>
      <c r="R27" s="2"/>
      <c r="S27" s="2"/>
      <c r="T27" s="2"/>
      <c r="U27" s="2"/>
      <c r="V27" s="2"/>
      <c r="W27" s="2"/>
      <c r="X27" s="2"/>
      <c r="Y27" s="2"/>
      <c r="Z27" s="2"/>
    </row>
    <row r="28" spans="1:26" ht="15.75" customHeight="1">
      <c r="A28" s="16"/>
      <c r="B28" s="17" t="s">
        <v>20</v>
      </c>
      <c r="C28" s="22"/>
      <c r="D28" s="22">
        <f t="shared" ref="D28:D31" si="3">C28</f>
        <v>0</v>
      </c>
      <c r="E28" s="2"/>
      <c r="F28" s="2"/>
      <c r="G28" s="2"/>
      <c r="H28" s="2"/>
      <c r="I28" s="2"/>
      <c r="J28" s="2"/>
      <c r="K28" s="2"/>
      <c r="L28" s="2"/>
      <c r="M28" s="2"/>
      <c r="N28" s="2"/>
      <c r="O28" s="2"/>
      <c r="P28" s="2"/>
      <c r="Q28" s="2"/>
      <c r="R28" s="2"/>
      <c r="S28" s="2"/>
      <c r="T28" s="2"/>
      <c r="U28" s="2"/>
      <c r="V28" s="2"/>
      <c r="W28" s="2"/>
      <c r="X28" s="2"/>
      <c r="Y28" s="2"/>
      <c r="Z28" s="2"/>
    </row>
    <row r="29" spans="1:26" ht="15.75" customHeight="1">
      <c r="A29" s="3"/>
      <c r="B29" s="14" t="s">
        <v>21</v>
      </c>
      <c r="C29" s="30"/>
      <c r="D29" s="31">
        <f t="shared" si="3"/>
        <v>0</v>
      </c>
      <c r="E29" s="2"/>
      <c r="F29" s="2"/>
      <c r="G29" s="2"/>
      <c r="H29" s="2"/>
      <c r="I29" s="2"/>
      <c r="J29" s="2"/>
      <c r="K29" s="2"/>
      <c r="L29" s="2"/>
      <c r="M29" s="2"/>
      <c r="N29" s="2"/>
      <c r="O29" s="2"/>
      <c r="P29" s="2"/>
      <c r="Q29" s="2"/>
      <c r="R29" s="2"/>
      <c r="S29" s="2"/>
      <c r="T29" s="2"/>
      <c r="U29" s="2"/>
      <c r="V29" s="2"/>
      <c r="W29" s="2"/>
      <c r="X29" s="2"/>
      <c r="Y29" s="2"/>
      <c r="Z29" s="2"/>
    </row>
    <row r="30" spans="1:26" ht="15.75" customHeight="1">
      <c r="A30" s="3"/>
      <c r="B30" s="14" t="s">
        <v>22</v>
      </c>
      <c r="C30" s="30"/>
      <c r="D30" s="31">
        <f t="shared" si="3"/>
        <v>0</v>
      </c>
      <c r="E30" s="2"/>
      <c r="F30" s="2"/>
      <c r="G30" s="2"/>
      <c r="H30" s="2"/>
      <c r="I30" s="2"/>
      <c r="J30" s="2"/>
      <c r="K30" s="2"/>
      <c r="L30" s="2"/>
      <c r="M30" s="2"/>
      <c r="N30" s="2"/>
      <c r="O30" s="2"/>
      <c r="P30" s="2"/>
      <c r="Q30" s="2"/>
      <c r="R30" s="2"/>
      <c r="S30" s="2"/>
      <c r="T30" s="2"/>
      <c r="U30" s="2"/>
      <c r="V30" s="2"/>
      <c r="W30" s="2"/>
      <c r="X30" s="2"/>
      <c r="Y30" s="2"/>
      <c r="Z30" s="2"/>
    </row>
    <row r="31" spans="1:26" ht="15.75" customHeight="1">
      <c r="A31" s="3"/>
      <c r="B31" s="14" t="s">
        <v>23</v>
      </c>
      <c r="C31" s="30"/>
      <c r="D31" s="31">
        <f t="shared" si="3"/>
        <v>0</v>
      </c>
      <c r="E31" s="2"/>
      <c r="F31" s="2"/>
      <c r="G31" s="2"/>
      <c r="H31" s="2"/>
      <c r="I31" s="2"/>
      <c r="J31" s="2"/>
      <c r="K31" s="2"/>
      <c r="L31" s="2"/>
      <c r="M31" s="2"/>
      <c r="N31" s="2"/>
      <c r="O31" s="2"/>
      <c r="P31" s="2"/>
      <c r="Q31" s="2"/>
      <c r="R31" s="2"/>
      <c r="S31" s="2"/>
      <c r="T31" s="2"/>
      <c r="U31" s="2"/>
      <c r="V31" s="2"/>
      <c r="W31" s="2"/>
      <c r="X31" s="2"/>
      <c r="Y31" s="2"/>
      <c r="Z31" s="2"/>
    </row>
    <row r="32" spans="1:26" ht="15.75" customHeight="1">
      <c r="A32" s="3"/>
      <c r="B32" s="14"/>
      <c r="C32" s="22"/>
      <c r="D32" s="22"/>
      <c r="E32" s="2"/>
      <c r="F32" s="2"/>
      <c r="G32" s="2"/>
      <c r="H32" s="2"/>
      <c r="I32" s="2"/>
      <c r="J32" s="2"/>
      <c r="K32" s="2"/>
      <c r="L32" s="2"/>
      <c r="M32" s="2"/>
      <c r="N32" s="2"/>
      <c r="O32" s="2"/>
      <c r="P32" s="2"/>
      <c r="Q32" s="2"/>
      <c r="R32" s="2"/>
      <c r="S32" s="2"/>
      <c r="T32" s="2"/>
      <c r="U32" s="2"/>
      <c r="V32" s="2"/>
      <c r="W32" s="2"/>
      <c r="X32" s="2"/>
      <c r="Y32" s="2"/>
      <c r="Z32" s="2"/>
    </row>
    <row r="33" spans="1:26" ht="15.75" customHeight="1">
      <c r="A33" s="25"/>
      <c r="B33" s="26" t="s">
        <v>24</v>
      </c>
      <c r="C33" s="29">
        <f t="shared" ref="C33:D33" si="4">C23-C25+C29+C30+C31</f>
        <v>3199365</v>
      </c>
      <c r="D33" s="29">
        <f t="shared" si="4"/>
        <v>3261468</v>
      </c>
      <c r="E33" s="2"/>
      <c r="F33" s="2"/>
      <c r="G33" s="2"/>
      <c r="H33" s="2"/>
      <c r="I33" s="2"/>
      <c r="J33" s="2"/>
      <c r="K33" s="2"/>
      <c r="L33" s="2"/>
      <c r="M33" s="2"/>
      <c r="N33" s="2"/>
      <c r="O33" s="2"/>
      <c r="P33" s="2"/>
      <c r="Q33" s="2"/>
      <c r="R33" s="2"/>
      <c r="S33" s="2"/>
      <c r="T33" s="2"/>
      <c r="U33" s="2"/>
      <c r="V33" s="2"/>
      <c r="W33" s="2"/>
      <c r="X33" s="2"/>
      <c r="Y33" s="2"/>
      <c r="Z33" s="2"/>
    </row>
    <row r="34" spans="1:26" ht="15.75" customHeight="1">
      <c r="A34" s="3"/>
      <c r="B34" s="14"/>
      <c r="C34" s="22"/>
      <c r="D34" s="22"/>
      <c r="E34" s="2"/>
      <c r="F34" s="2"/>
      <c r="G34" s="2"/>
      <c r="H34" s="2"/>
      <c r="I34" s="2"/>
      <c r="J34" s="2"/>
      <c r="K34" s="2"/>
      <c r="L34" s="2"/>
      <c r="M34" s="2"/>
      <c r="N34" s="2"/>
      <c r="O34" s="2"/>
      <c r="P34" s="2"/>
      <c r="Q34" s="2"/>
      <c r="R34" s="2"/>
      <c r="S34" s="2"/>
      <c r="T34" s="2"/>
      <c r="U34" s="2"/>
      <c r="V34" s="2"/>
      <c r="W34" s="2"/>
      <c r="X34" s="2"/>
      <c r="Y34" s="2"/>
      <c r="Z34" s="2"/>
    </row>
    <row r="35" spans="1:26" ht="15.75" customHeight="1">
      <c r="A35" s="1"/>
      <c r="B35" s="32" t="s">
        <v>25</v>
      </c>
      <c r="C35" s="22"/>
      <c r="D35" s="22"/>
      <c r="E35" s="2"/>
      <c r="F35" s="2"/>
      <c r="G35" s="2"/>
      <c r="H35" s="2"/>
      <c r="I35" s="2"/>
      <c r="J35" s="2"/>
      <c r="K35" s="2"/>
      <c r="L35" s="2"/>
      <c r="M35" s="2"/>
      <c r="N35" s="2"/>
      <c r="O35" s="2"/>
      <c r="P35" s="2"/>
      <c r="Q35" s="2"/>
      <c r="R35" s="2"/>
      <c r="S35" s="2"/>
      <c r="T35" s="2"/>
      <c r="U35" s="2"/>
      <c r="V35" s="2"/>
      <c r="W35" s="2"/>
      <c r="X35" s="2"/>
      <c r="Y35" s="2"/>
      <c r="Z35" s="2"/>
    </row>
    <row r="36" spans="1:26" ht="15.75" customHeight="1">
      <c r="A36" s="3"/>
      <c r="B36" s="14" t="s">
        <v>26</v>
      </c>
      <c r="C36" s="30">
        <v>150000</v>
      </c>
      <c r="D36" s="22"/>
      <c r="E36" s="2"/>
      <c r="F36" s="2"/>
      <c r="G36" s="2"/>
      <c r="H36" s="2"/>
      <c r="I36" s="2"/>
      <c r="J36" s="2"/>
      <c r="K36" s="2"/>
      <c r="L36" s="2"/>
      <c r="M36" s="2"/>
      <c r="N36" s="2"/>
      <c r="O36" s="2"/>
      <c r="P36" s="2"/>
      <c r="Q36" s="2"/>
      <c r="R36" s="2"/>
      <c r="S36" s="2"/>
      <c r="T36" s="2"/>
      <c r="U36" s="2"/>
      <c r="V36" s="2"/>
      <c r="W36" s="2"/>
      <c r="X36" s="2"/>
      <c r="Y36" s="2"/>
      <c r="Z36" s="2"/>
    </row>
    <row r="37" spans="1:26" ht="15.75" customHeight="1">
      <c r="A37" s="33"/>
      <c r="B37" s="34" t="s">
        <v>27</v>
      </c>
      <c r="C37" s="28">
        <f>IF(SUM(C36)&lt;=150000,SUM(C36),150000)</f>
        <v>150000</v>
      </c>
      <c r="D37" s="22"/>
      <c r="E37" s="2"/>
      <c r="F37" s="2"/>
      <c r="G37" s="2"/>
      <c r="H37" s="2"/>
      <c r="I37" s="2"/>
      <c r="J37" s="2"/>
      <c r="K37" s="2"/>
      <c r="L37" s="2"/>
      <c r="M37" s="2"/>
      <c r="N37" s="2"/>
      <c r="O37" s="2"/>
      <c r="P37" s="2"/>
      <c r="Q37" s="2"/>
      <c r="R37" s="2"/>
      <c r="S37" s="2"/>
      <c r="T37" s="2"/>
      <c r="U37" s="2"/>
      <c r="V37" s="2"/>
      <c r="W37" s="2"/>
      <c r="X37" s="2"/>
      <c r="Y37" s="2"/>
      <c r="Z37" s="2"/>
    </row>
    <row r="38" spans="1:26" ht="15.75" customHeight="1">
      <c r="A38" s="3"/>
      <c r="B38" s="14"/>
      <c r="C38" s="22"/>
      <c r="D38" s="22"/>
      <c r="E38" s="2"/>
      <c r="F38" s="2"/>
      <c r="G38" s="2"/>
      <c r="H38" s="2"/>
      <c r="I38" s="2"/>
      <c r="J38" s="2"/>
      <c r="K38" s="2"/>
      <c r="L38" s="2"/>
      <c r="M38" s="2"/>
      <c r="N38" s="2"/>
      <c r="O38" s="2"/>
      <c r="P38" s="2"/>
      <c r="Q38" s="2"/>
      <c r="R38" s="2"/>
      <c r="S38" s="2"/>
      <c r="T38" s="2"/>
      <c r="U38" s="2"/>
      <c r="V38" s="2"/>
      <c r="W38" s="2"/>
      <c r="X38" s="2"/>
      <c r="Y38" s="2"/>
      <c r="Z38" s="2"/>
    </row>
    <row r="39" spans="1:26" ht="15.75" customHeight="1">
      <c r="A39" s="3"/>
      <c r="B39" s="14" t="s">
        <v>28</v>
      </c>
      <c r="C39" s="30">
        <v>50000</v>
      </c>
      <c r="D39" s="22"/>
      <c r="E39" s="2"/>
      <c r="F39" s="2"/>
      <c r="G39" s="2"/>
      <c r="H39" s="2"/>
      <c r="I39" s="2"/>
      <c r="J39" s="2"/>
      <c r="K39" s="2"/>
      <c r="L39" s="2"/>
      <c r="M39" s="2"/>
      <c r="N39" s="2"/>
      <c r="O39" s="2"/>
      <c r="P39" s="2"/>
      <c r="Q39" s="2"/>
      <c r="R39" s="2"/>
      <c r="S39" s="2"/>
      <c r="T39" s="2"/>
      <c r="U39" s="2"/>
      <c r="V39" s="2"/>
      <c r="W39" s="2"/>
      <c r="X39" s="2"/>
      <c r="Y39" s="2"/>
      <c r="Z39" s="2"/>
    </row>
    <row r="40" spans="1:26" ht="15.75" customHeight="1">
      <c r="A40" s="3"/>
      <c r="B40" s="14" t="s">
        <v>29</v>
      </c>
      <c r="C40" s="30">
        <v>339321</v>
      </c>
      <c r="D40" s="22">
        <f>C40</f>
        <v>339321</v>
      </c>
      <c r="E40" s="2"/>
      <c r="F40" s="2"/>
      <c r="G40" s="2"/>
      <c r="H40" s="2"/>
      <c r="I40" s="2"/>
      <c r="J40" s="2"/>
      <c r="K40" s="2"/>
      <c r="L40" s="2"/>
      <c r="M40" s="2"/>
      <c r="N40" s="2"/>
      <c r="O40" s="2"/>
      <c r="P40" s="2"/>
      <c r="Q40" s="2"/>
      <c r="R40" s="2"/>
      <c r="S40" s="2"/>
      <c r="T40" s="2"/>
      <c r="U40" s="2"/>
      <c r="V40" s="2"/>
      <c r="W40" s="2"/>
      <c r="X40" s="2"/>
      <c r="Y40" s="2"/>
      <c r="Z40" s="2"/>
    </row>
    <row r="41" spans="1:26" ht="15.75" customHeight="1">
      <c r="A41" s="3"/>
      <c r="B41" s="14" t="s">
        <v>30</v>
      </c>
      <c r="C41" s="30"/>
      <c r="D41" s="22"/>
      <c r="E41" s="2"/>
      <c r="F41" s="2"/>
      <c r="G41" s="2"/>
      <c r="H41" s="2"/>
      <c r="I41" s="2"/>
      <c r="J41" s="2"/>
      <c r="K41" s="2"/>
      <c r="L41" s="2"/>
      <c r="M41" s="2"/>
      <c r="N41" s="2"/>
      <c r="O41" s="2"/>
      <c r="P41" s="2"/>
      <c r="Q41" s="2"/>
      <c r="R41" s="2"/>
      <c r="S41" s="2"/>
      <c r="T41" s="2"/>
      <c r="U41" s="2"/>
      <c r="V41" s="2"/>
      <c r="W41" s="2"/>
      <c r="X41" s="2"/>
      <c r="Y41" s="2"/>
      <c r="Z41" s="2"/>
    </row>
    <row r="42" spans="1:26" ht="15.75" customHeight="1">
      <c r="A42" s="33"/>
      <c r="B42" s="34" t="s">
        <v>31</v>
      </c>
      <c r="C42" s="35"/>
      <c r="D42" s="36"/>
      <c r="E42" s="2"/>
      <c r="F42" s="2"/>
      <c r="G42" s="2"/>
      <c r="H42" s="2"/>
      <c r="I42" s="2"/>
      <c r="J42" s="2"/>
      <c r="K42" s="2"/>
      <c r="L42" s="2"/>
      <c r="M42" s="2"/>
      <c r="N42" s="2"/>
      <c r="O42" s="2"/>
      <c r="P42" s="2"/>
      <c r="Q42" s="2"/>
      <c r="R42" s="2"/>
      <c r="S42" s="2"/>
      <c r="T42" s="2"/>
      <c r="U42" s="2"/>
      <c r="V42" s="2"/>
      <c r="W42" s="2"/>
      <c r="X42" s="2"/>
      <c r="Y42" s="2"/>
      <c r="Z42" s="2"/>
    </row>
    <row r="43" spans="1:26" ht="27.6" customHeight="1">
      <c r="A43" s="37"/>
      <c r="B43" s="38" t="s">
        <v>32</v>
      </c>
      <c r="C43" s="35"/>
      <c r="D43" s="36"/>
      <c r="E43" s="2"/>
      <c r="F43" s="2"/>
      <c r="G43" s="2"/>
      <c r="H43" s="2"/>
      <c r="I43" s="2"/>
      <c r="J43" s="2"/>
      <c r="K43" s="2"/>
      <c r="L43" s="2"/>
      <c r="M43" s="2"/>
      <c r="N43" s="2"/>
      <c r="O43" s="2"/>
      <c r="P43" s="2"/>
      <c r="Q43" s="2"/>
      <c r="R43" s="2"/>
      <c r="S43" s="2"/>
      <c r="T43" s="2"/>
      <c r="U43" s="2"/>
      <c r="V43" s="2"/>
      <c r="W43" s="2"/>
      <c r="X43" s="2"/>
      <c r="Y43" s="2"/>
      <c r="Z43" s="2"/>
    </row>
    <row r="44" spans="1:26" ht="15.75" customHeight="1">
      <c r="A44" s="3"/>
      <c r="B44" s="14" t="s">
        <v>33</v>
      </c>
      <c r="C44" s="30"/>
      <c r="D44" s="22"/>
      <c r="E44" s="2"/>
      <c r="F44" s="2"/>
      <c r="G44" s="2"/>
      <c r="H44" s="2"/>
      <c r="I44" s="2"/>
      <c r="J44" s="2"/>
      <c r="K44" s="2"/>
      <c r="L44" s="2"/>
      <c r="M44" s="2"/>
      <c r="N44" s="2"/>
      <c r="O44" s="2"/>
      <c r="P44" s="2"/>
      <c r="Q44" s="2"/>
      <c r="R44" s="2"/>
      <c r="S44" s="2"/>
      <c r="T44" s="2"/>
      <c r="U44" s="2"/>
      <c r="V44" s="2"/>
      <c r="W44" s="2"/>
      <c r="X44" s="2"/>
      <c r="Y44" s="2"/>
      <c r="Z44" s="2"/>
    </row>
    <row r="45" spans="1:26" ht="15.75" customHeight="1">
      <c r="A45" s="3"/>
      <c r="B45" s="14"/>
      <c r="C45" s="22"/>
      <c r="D45" s="22"/>
      <c r="E45" s="2"/>
      <c r="F45" s="2"/>
      <c r="G45" s="2"/>
      <c r="H45" s="2"/>
      <c r="I45" s="2"/>
      <c r="J45" s="2"/>
      <c r="K45" s="2"/>
      <c r="L45" s="2"/>
      <c r="M45" s="2"/>
      <c r="N45" s="2"/>
      <c r="O45" s="2"/>
      <c r="P45" s="2"/>
      <c r="Q45" s="2"/>
      <c r="R45" s="2"/>
      <c r="S45" s="2"/>
      <c r="T45" s="2"/>
      <c r="U45" s="2"/>
      <c r="V45" s="2"/>
      <c r="W45" s="2"/>
      <c r="X45" s="2"/>
      <c r="Y45" s="2"/>
      <c r="Z45" s="2"/>
    </row>
    <row r="46" spans="1:26" ht="15.75" customHeight="1">
      <c r="A46" s="19"/>
      <c r="B46" s="20" t="s">
        <v>34</v>
      </c>
      <c r="C46" s="24">
        <f t="shared" ref="C46:D46" si="5">C37+SUM(C39:C44)</f>
        <v>539321</v>
      </c>
      <c r="D46" s="24">
        <f t="shared" si="5"/>
        <v>339321</v>
      </c>
      <c r="E46" s="2"/>
      <c r="F46" s="2"/>
      <c r="G46" s="2"/>
      <c r="H46" s="2"/>
      <c r="I46" s="2"/>
      <c r="J46" s="2"/>
      <c r="K46" s="2"/>
      <c r="L46" s="2"/>
      <c r="M46" s="2"/>
      <c r="N46" s="2"/>
      <c r="O46" s="2"/>
      <c r="P46" s="2"/>
      <c r="Q46" s="2"/>
      <c r="R46" s="2"/>
      <c r="S46" s="2"/>
      <c r="T46" s="2"/>
      <c r="U46" s="2"/>
      <c r="V46" s="2"/>
      <c r="W46" s="2"/>
      <c r="X46" s="2"/>
      <c r="Y46" s="2"/>
      <c r="Z46" s="2"/>
    </row>
    <row r="47" spans="1:26" ht="15.75" customHeight="1">
      <c r="A47" s="3"/>
      <c r="B47" s="14"/>
      <c r="C47" s="22"/>
      <c r="D47" s="22"/>
      <c r="E47" s="2"/>
      <c r="F47" s="2"/>
      <c r="G47" s="2"/>
      <c r="H47" s="2"/>
      <c r="I47" s="2"/>
      <c r="J47" s="2"/>
      <c r="K47" s="2"/>
      <c r="L47" s="2"/>
      <c r="M47" s="2"/>
      <c r="N47" s="2"/>
      <c r="O47" s="2"/>
      <c r="P47" s="2"/>
      <c r="Q47" s="2"/>
      <c r="R47" s="2"/>
      <c r="S47" s="2"/>
      <c r="T47" s="2"/>
      <c r="U47" s="2"/>
      <c r="V47" s="2"/>
      <c r="W47" s="2"/>
      <c r="X47" s="2"/>
      <c r="Y47" s="2"/>
      <c r="Z47" s="2"/>
    </row>
    <row r="48" spans="1:26" ht="15.75" customHeight="1">
      <c r="A48" s="25"/>
      <c r="B48" s="26" t="s">
        <v>35</v>
      </c>
      <c r="C48" s="29">
        <f t="shared" ref="C48:D48" si="6">C33-C46</f>
        <v>2660044</v>
      </c>
      <c r="D48" s="29">
        <f t="shared" si="6"/>
        <v>2922147</v>
      </c>
      <c r="E48" s="2"/>
      <c r="F48" s="2"/>
      <c r="G48" s="2"/>
      <c r="H48" s="2"/>
      <c r="I48" s="2"/>
      <c r="J48" s="2"/>
      <c r="K48" s="2"/>
      <c r="L48" s="2"/>
      <c r="M48" s="2"/>
      <c r="N48" s="2"/>
      <c r="O48" s="2"/>
      <c r="P48" s="2"/>
      <c r="Q48" s="2"/>
      <c r="R48" s="2"/>
      <c r="S48" s="2"/>
      <c r="T48" s="2"/>
      <c r="U48" s="2"/>
      <c r="V48" s="2"/>
      <c r="W48" s="2"/>
      <c r="X48" s="2"/>
      <c r="Y48" s="2"/>
      <c r="Z48" s="2"/>
    </row>
    <row r="49" spans="1:26" ht="15.75" customHeight="1">
      <c r="A49" s="3"/>
      <c r="B49" s="14"/>
      <c r="C49" s="22"/>
      <c r="D49" s="22"/>
      <c r="E49" s="2"/>
      <c r="F49" s="2"/>
      <c r="G49" s="2"/>
      <c r="H49" s="2"/>
      <c r="I49" s="2"/>
      <c r="J49" s="2"/>
      <c r="K49" s="2"/>
      <c r="L49" s="2"/>
      <c r="M49" s="2"/>
      <c r="N49" s="2"/>
      <c r="O49" s="2"/>
      <c r="P49" s="2"/>
      <c r="Q49" s="2"/>
      <c r="R49" s="2"/>
      <c r="S49" s="2"/>
      <c r="T49" s="2"/>
      <c r="U49" s="2"/>
      <c r="V49" s="2"/>
      <c r="W49" s="2"/>
      <c r="X49" s="2"/>
      <c r="Y49" s="2"/>
      <c r="Z49" s="2"/>
    </row>
    <row r="50" spans="1:26" ht="15.75" customHeight="1">
      <c r="A50" s="3"/>
      <c r="B50" s="14" t="s">
        <v>36</v>
      </c>
      <c r="C50" s="28">
        <f>IF(D5&lt;=60,IF(C48&lt;250000,0,IF(C48&lt;500000,(C48-250000)*5%,IF(C48&lt;1000000,(C48-500000)*20%+12500,(C48-1000000)*30%+112500))),IF(D5&lt;=80,IF(C48&lt;300000,0,IF(C48&lt;500000,(C48-300000)*5%,IF(C48&lt;1000000,(C48-500000)*20%+10000,(C48-1000000)*30%+110000)))))</f>
        <v>610513.19999999995</v>
      </c>
      <c r="D50" s="28">
        <f>IF(D48&lt;300000,0,IF(D48&lt;700000,(D48-400000)*5%,IF(D48&lt;1000000,(D48-700000)*10%+20000,IF(D48&lt;1200000,(D48-1000000)*15%+50000,IF(D48&lt;1500000,(D48-1200000)*20%+80000,IF(D48&gt;=1500000,(D48-1500000)*30%+140000,))))))</f>
        <v>566644.1</v>
      </c>
      <c r="E50" s="2"/>
      <c r="F50" s="2"/>
      <c r="G50" s="2"/>
      <c r="H50" s="2"/>
      <c r="I50" s="2"/>
      <c r="J50" s="2"/>
      <c r="K50" s="2"/>
      <c r="L50" s="2"/>
      <c r="M50" s="2"/>
      <c r="N50" s="2"/>
      <c r="O50" s="2"/>
      <c r="P50" s="2"/>
      <c r="Q50" s="2"/>
      <c r="R50" s="2"/>
      <c r="S50" s="2"/>
      <c r="T50" s="2"/>
      <c r="U50" s="2"/>
      <c r="V50" s="2"/>
      <c r="W50" s="2"/>
      <c r="X50" s="2"/>
      <c r="Y50" s="2"/>
      <c r="Z50" s="2"/>
    </row>
    <row r="51" spans="1:26" ht="15.75" customHeight="1">
      <c r="A51" s="3"/>
      <c r="B51" s="14" t="s">
        <v>37</v>
      </c>
      <c r="C51" s="28">
        <f>IF(C50&lt;=12500,C50,0)</f>
        <v>0</v>
      </c>
      <c r="D51" s="28">
        <f>IF(D50&lt;=25000,D50,0)</f>
        <v>0</v>
      </c>
      <c r="E51" s="2"/>
      <c r="F51" s="2"/>
      <c r="G51" s="2"/>
      <c r="H51" s="2"/>
      <c r="I51" s="2"/>
      <c r="J51" s="2"/>
      <c r="K51" s="2"/>
      <c r="L51" s="2"/>
      <c r="M51" s="2"/>
      <c r="N51" s="2"/>
      <c r="O51" s="2"/>
      <c r="P51" s="2"/>
      <c r="Q51" s="2"/>
      <c r="R51" s="2"/>
      <c r="S51" s="2"/>
      <c r="T51" s="2"/>
      <c r="U51" s="2"/>
      <c r="V51" s="2"/>
      <c r="W51" s="2"/>
      <c r="X51" s="2"/>
      <c r="Y51" s="2"/>
      <c r="Z51" s="2"/>
    </row>
    <row r="52" spans="1:26" ht="15.75" customHeight="1">
      <c r="A52" s="3"/>
      <c r="B52" s="14" t="s">
        <v>38</v>
      </c>
      <c r="C52" s="28">
        <f t="shared" ref="C52:D52" si="7">C50-C51</f>
        <v>610513.19999999995</v>
      </c>
      <c r="D52" s="28">
        <f t="shared" si="7"/>
        <v>566644.1</v>
      </c>
      <c r="E52" s="2"/>
      <c r="F52" s="2"/>
      <c r="G52" s="2"/>
      <c r="H52" s="2"/>
      <c r="I52" s="2"/>
      <c r="J52" s="2"/>
      <c r="K52" s="2"/>
      <c r="L52" s="2"/>
      <c r="M52" s="2"/>
      <c r="N52" s="2"/>
      <c r="O52" s="2"/>
      <c r="P52" s="2"/>
      <c r="Q52" s="2"/>
      <c r="R52" s="2"/>
      <c r="S52" s="2"/>
      <c r="T52" s="2"/>
      <c r="U52" s="2"/>
      <c r="V52" s="2"/>
      <c r="W52" s="2"/>
      <c r="X52" s="2"/>
      <c r="Y52" s="2"/>
      <c r="Z52" s="2"/>
    </row>
    <row r="53" spans="1:26" ht="15.75" customHeight="1">
      <c r="A53" s="39"/>
      <c r="B53" s="40" t="s">
        <v>39</v>
      </c>
      <c r="C53" s="28">
        <f>IF(C48&gt;50000000,C52*37%,IF(C48&gt;20000000,C52*25%,IF(C48&gt;10000000,C52*15%,IF(C48&gt;5000000,C52*10%,0))))</f>
        <v>0</v>
      </c>
      <c r="D53" s="28">
        <f>IF(D48&gt;20000000,D52*25%,IF(D48&gt;10000000,D52*15%,IF(D48&gt;5000000,D52*10%,0)))</f>
        <v>0</v>
      </c>
      <c r="E53" s="2"/>
      <c r="F53" s="2"/>
      <c r="G53" s="2"/>
      <c r="H53" s="2"/>
      <c r="I53" s="2"/>
      <c r="J53" s="2"/>
      <c r="K53" s="2"/>
      <c r="L53" s="2"/>
      <c r="M53" s="2"/>
      <c r="N53" s="2"/>
      <c r="O53" s="2"/>
      <c r="P53" s="2"/>
      <c r="Q53" s="2"/>
      <c r="R53" s="2"/>
      <c r="S53" s="2"/>
      <c r="T53" s="2"/>
      <c r="U53" s="2"/>
      <c r="V53" s="2"/>
      <c r="W53" s="2"/>
      <c r="X53" s="2"/>
      <c r="Y53" s="2"/>
      <c r="Z53" s="2"/>
    </row>
    <row r="54" spans="1:26" ht="15.75" customHeight="1">
      <c r="A54" s="3"/>
      <c r="B54" s="14" t="s">
        <v>40</v>
      </c>
      <c r="C54" s="28">
        <f t="shared" ref="C54:D54" si="8">C52*0.04</f>
        <v>24420.527999999998</v>
      </c>
      <c r="D54" s="28">
        <f t="shared" si="8"/>
        <v>22665.763999999999</v>
      </c>
      <c r="E54" s="2"/>
      <c r="F54" s="2"/>
      <c r="G54" s="2"/>
      <c r="H54" s="2"/>
      <c r="I54" s="2"/>
      <c r="J54" s="2"/>
      <c r="K54" s="2"/>
      <c r="L54" s="2"/>
      <c r="M54" s="2"/>
      <c r="N54" s="2"/>
      <c r="O54" s="2"/>
      <c r="P54" s="2"/>
      <c r="Q54" s="2"/>
      <c r="R54" s="2"/>
      <c r="S54" s="2"/>
      <c r="T54" s="2"/>
      <c r="U54" s="2"/>
      <c r="V54" s="2"/>
      <c r="W54" s="2"/>
      <c r="X54" s="2"/>
      <c r="Y54" s="2"/>
      <c r="Z54" s="2"/>
    </row>
    <row r="55" spans="1:26" ht="15.75" customHeight="1">
      <c r="A55" s="19"/>
      <c r="B55" s="20" t="s">
        <v>41</v>
      </c>
      <c r="C55" s="41">
        <f t="shared" ref="C55:D55" si="9">SUM(C52:C54)</f>
        <v>634933.728</v>
      </c>
      <c r="D55" s="41">
        <f t="shared" si="9"/>
        <v>589309.86399999994</v>
      </c>
      <c r="E55" s="42">
        <f>+C55-D55</f>
        <v>45623.86400000006</v>
      </c>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43"/>
      <c r="B57" s="43"/>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1"/>
      <c r="B58" s="1" t="s">
        <v>42</v>
      </c>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3"/>
      <c r="B59" s="3" t="s">
        <v>43</v>
      </c>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3"/>
      <c r="B60" s="3" t="s">
        <v>44</v>
      </c>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3"/>
      <c r="B61" s="3" t="s">
        <v>45</v>
      </c>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3"/>
      <c r="B62" s="3" t="s">
        <v>46</v>
      </c>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3"/>
      <c r="B63" s="3" t="s">
        <v>47</v>
      </c>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8:B9"/>
    <mergeCell ref="C8:C9"/>
    <mergeCell ref="D8:D9"/>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0"/>
  <sheetViews>
    <sheetView showGridLines="0" tabSelected="1" topLeftCell="A10" workbookViewId="0">
      <selection activeCell="A32" sqref="A32:XFD32"/>
    </sheetView>
  </sheetViews>
  <sheetFormatPr defaultColWidth="12.6640625" defaultRowHeight="15" customHeight="1"/>
  <cols>
    <col min="1" max="1" width="2.6640625" customWidth="1"/>
    <col min="2" max="2" width="23.33203125" customWidth="1"/>
    <col min="3" max="3" width="14.77734375" customWidth="1"/>
    <col min="4" max="5" width="20.33203125" customWidth="1"/>
    <col min="6" max="6" width="12.6640625" customWidth="1"/>
  </cols>
  <sheetData>
    <row r="1" spans="1:25" ht="15.75" customHeight="1">
      <c r="A1" s="44"/>
      <c r="B1" s="44"/>
      <c r="C1" s="44"/>
      <c r="D1" s="44"/>
      <c r="E1" s="44"/>
      <c r="F1" s="44"/>
      <c r="G1" s="44"/>
      <c r="H1" s="44"/>
      <c r="I1" s="44"/>
      <c r="J1" s="44"/>
      <c r="K1" s="44"/>
      <c r="L1" s="44"/>
      <c r="M1" s="44"/>
      <c r="N1" s="44"/>
      <c r="O1" s="44"/>
      <c r="P1" s="44"/>
      <c r="Q1" s="44"/>
      <c r="R1" s="44"/>
      <c r="S1" s="44"/>
      <c r="T1" s="44"/>
      <c r="U1" s="44"/>
      <c r="V1" s="44"/>
      <c r="W1" s="44"/>
      <c r="X1" s="44"/>
      <c r="Y1" s="44"/>
    </row>
    <row r="2" spans="1:25" ht="21" customHeight="1">
      <c r="A2" s="44"/>
      <c r="B2" s="71" t="s">
        <v>48</v>
      </c>
      <c r="C2" s="72"/>
      <c r="D2" s="72"/>
      <c r="E2" s="73"/>
      <c r="F2" s="44"/>
      <c r="G2" s="44"/>
      <c r="H2" s="44"/>
      <c r="I2" s="44"/>
      <c r="J2" s="44"/>
      <c r="K2" s="44"/>
      <c r="L2" s="44"/>
      <c r="M2" s="44"/>
      <c r="N2" s="44"/>
      <c r="O2" s="44"/>
      <c r="P2" s="44"/>
      <c r="Q2" s="44"/>
      <c r="R2" s="44"/>
      <c r="S2" s="44"/>
      <c r="T2" s="44"/>
      <c r="U2" s="44"/>
      <c r="V2" s="44"/>
      <c r="W2" s="44"/>
      <c r="X2" s="44"/>
      <c r="Y2" s="44"/>
    </row>
    <row r="3" spans="1:25" ht="20.25" customHeight="1">
      <c r="A3" s="45"/>
      <c r="B3" s="74" t="s">
        <v>49</v>
      </c>
      <c r="C3" s="73"/>
      <c r="D3" s="74" t="s">
        <v>6</v>
      </c>
      <c r="E3" s="73"/>
      <c r="F3" s="44"/>
      <c r="G3" s="44"/>
      <c r="H3" s="44"/>
      <c r="I3" s="44"/>
      <c r="J3" s="44"/>
      <c r="K3" s="44"/>
      <c r="L3" s="44"/>
      <c r="M3" s="44"/>
      <c r="N3" s="44"/>
      <c r="O3" s="44"/>
      <c r="P3" s="44"/>
      <c r="Q3" s="44"/>
      <c r="R3" s="44"/>
      <c r="S3" s="44"/>
      <c r="T3" s="44"/>
      <c r="U3" s="44"/>
      <c r="V3" s="44"/>
      <c r="W3" s="44"/>
      <c r="X3" s="44"/>
      <c r="Y3" s="44"/>
    </row>
    <row r="4" spans="1:25" ht="15.75" customHeight="1">
      <c r="A4" s="44"/>
      <c r="B4" s="46" t="s">
        <v>50</v>
      </c>
      <c r="C4" s="46" t="s">
        <v>51</v>
      </c>
      <c r="D4" s="46" t="s">
        <v>50</v>
      </c>
      <c r="E4" s="46" t="s">
        <v>51</v>
      </c>
      <c r="F4" s="44"/>
      <c r="G4" s="44"/>
      <c r="H4" s="44"/>
      <c r="I4" s="44"/>
      <c r="J4" s="44"/>
      <c r="K4" s="44"/>
      <c r="L4" s="44"/>
      <c r="M4" s="44"/>
      <c r="N4" s="44"/>
      <c r="O4" s="44"/>
      <c r="P4" s="44"/>
      <c r="Q4" s="44"/>
      <c r="R4" s="44"/>
      <c r="S4" s="44"/>
      <c r="T4" s="44"/>
      <c r="U4" s="44"/>
      <c r="V4" s="44"/>
      <c r="W4" s="44"/>
      <c r="X4" s="44"/>
      <c r="Y4" s="44"/>
    </row>
    <row r="5" spans="1:25" ht="15.75" customHeight="1">
      <c r="A5" s="44"/>
      <c r="B5" s="47" t="s">
        <v>52</v>
      </c>
      <c r="C5" s="47" t="s">
        <v>53</v>
      </c>
      <c r="D5" s="47" t="s">
        <v>54</v>
      </c>
      <c r="E5" s="47" t="s">
        <v>53</v>
      </c>
      <c r="F5" s="44"/>
      <c r="G5" s="44"/>
      <c r="H5" s="44"/>
      <c r="I5" s="44"/>
      <c r="J5" s="44"/>
      <c r="K5" s="44"/>
      <c r="L5" s="44"/>
      <c r="M5" s="44"/>
      <c r="N5" s="44"/>
      <c r="O5" s="44"/>
      <c r="P5" s="44"/>
      <c r="Q5" s="44"/>
      <c r="R5" s="44"/>
      <c r="S5" s="44"/>
      <c r="T5" s="44"/>
      <c r="U5" s="44"/>
      <c r="V5" s="44"/>
      <c r="W5" s="44"/>
      <c r="X5" s="44"/>
      <c r="Y5" s="44"/>
    </row>
    <row r="6" spans="1:25" ht="15.75" customHeight="1">
      <c r="A6" s="44"/>
      <c r="B6" s="47" t="s">
        <v>55</v>
      </c>
      <c r="C6" s="48">
        <v>0.05</v>
      </c>
      <c r="D6" s="47" t="s">
        <v>56</v>
      </c>
      <c r="E6" s="48">
        <v>0.05</v>
      </c>
      <c r="F6" s="44"/>
      <c r="G6" s="44"/>
      <c r="H6" s="44"/>
      <c r="I6" s="44"/>
      <c r="J6" s="44"/>
      <c r="K6" s="44"/>
      <c r="L6" s="44"/>
      <c r="M6" s="44"/>
      <c r="N6" s="44"/>
      <c r="O6" s="44"/>
      <c r="P6" s="44"/>
      <c r="Q6" s="44"/>
      <c r="R6" s="44"/>
      <c r="S6" s="44"/>
      <c r="T6" s="44"/>
      <c r="U6" s="44"/>
      <c r="V6" s="44"/>
      <c r="W6" s="44"/>
      <c r="X6" s="44"/>
      <c r="Y6" s="44"/>
    </row>
    <row r="7" spans="1:25" ht="15.75" customHeight="1">
      <c r="A7" s="44"/>
      <c r="B7" s="47" t="s">
        <v>57</v>
      </c>
      <c r="C7" s="48">
        <v>0.2</v>
      </c>
      <c r="D7" s="47" t="s">
        <v>58</v>
      </c>
      <c r="E7" s="48">
        <v>0.1</v>
      </c>
      <c r="F7" s="44"/>
      <c r="G7" s="44"/>
      <c r="H7" s="44"/>
      <c r="I7" s="44"/>
      <c r="J7" s="44"/>
      <c r="K7" s="44"/>
      <c r="L7" s="44"/>
      <c r="M7" s="44"/>
      <c r="N7" s="44"/>
      <c r="O7" s="44"/>
      <c r="P7" s="44"/>
      <c r="Q7" s="44"/>
      <c r="R7" s="44"/>
      <c r="S7" s="44"/>
      <c r="T7" s="44"/>
      <c r="U7" s="44"/>
      <c r="V7" s="44"/>
      <c r="W7" s="44"/>
      <c r="X7" s="44"/>
      <c r="Y7" s="44"/>
    </row>
    <row r="8" spans="1:25" ht="15.75" customHeight="1">
      <c r="A8" s="44"/>
      <c r="B8" s="47" t="s">
        <v>59</v>
      </c>
      <c r="C8" s="48">
        <v>0.3</v>
      </c>
      <c r="D8" s="47" t="s">
        <v>60</v>
      </c>
      <c r="E8" s="48">
        <v>0.15</v>
      </c>
      <c r="F8" s="44"/>
      <c r="G8" s="44"/>
      <c r="H8" s="44"/>
      <c r="I8" s="44"/>
      <c r="J8" s="44"/>
      <c r="K8" s="44"/>
      <c r="L8" s="44"/>
      <c r="M8" s="44"/>
      <c r="N8" s="44"/>
      <c r="O8" s="44"/>
      <c r="P8" s="44"/>
      <c r="Q8" s="44"/>
      <c r="R8" s="44"/>
      <c r="S8" s="44"/>
      <c r="T8" s="44"/>
      <c r="U8" s="44"/>
      <c r="V8" s="44"/>
      <c r="W8" s="44"/>
      <c r="X8" s="44"/>
      <c r="Y8" s="44"/>
    </row>
    <row r="9" spans="1:25" ht="15.75" customHeight="1">
      <c r="A9" s="44"/>
      <c r="B9" s="49"/>
      <c r="C9" s="49"/>
      <c r="D9" s="47" t="s">
        <v>61</v>
      </c>
      <c r="E9" s="48">
        <v>0.2</v>
      </c>
      <c r="F9" s="44"/>
      <c r="G9" s="44"/>
      <c r="H9" s="44"/>
      <c r="I9" s="44"/>
      <c r="J9" s="44"/>
      <c r="K9" s="44"/>
      <c r="L9" s="44"/>
      <c r="M9" s="44"/>
      <c r="N9" s="44"/>
      <c r="O9" s="44"/>
      <c r="P9" s="44"/>
      <c r="Q9" s="44"/>
      <c r="R9" s="44"/>
      <c r="S9" s="44"/>
      <c r="T9" s="44"/>
      <c r="U9" s="44"/>
      <c r="V9" s="44"/>
      <c r="W9" s="44"/>
      <c r="X9" s="44"/>
      <c r="Y9" s="44"/>
    </row>
    <row r="10" spans="1:25" ht="15.75" customHeight="1">
      <c r="A10" s="44"/>
      <c r="B10" s="49"/>
      <c r="C10" s="49"/>
      <c r="D10" s="47" t="s">
        <v>62</v>
      </c>
      <c r="E10" s="48">
        <v>0.3</v>
      </c>
      <c r="F10" s="44"/>
      <c r="G10" s="44"/>
      <c r="H10" s="44"/>
      <c r="I10" s="44"/>
      <c r="J10" s="44"/>
      <c r="K10" s="44"/>
      <c r="L10" s="44"/>
      <c r="M10" s="44"/>
      <c r="N10" s="44"/>
      <c r="O10" s="44"/>
      <c r="P10" s="44"/>
      <c r="Q10" s="44"/>
      <c r="R10" s="44"/>
      <c r="S10" s="44"/>
      <c r="T10" s="44"/>
      <c r="U10" s="44"/>
      <c r="V10" s="44"/>
      <c r="W10" s="44"/>
      <c r="X10" s="44"/>
      <c r="Y10" s="44"/>
    </row>
    <row r="11" spans="1:25" ht="15.75" customHeight="1">
      <c r="A11" s="44"/>
      <c r="B11" s="44"/>
      <c r="C11" s="44"/>
      <c r="D11" s="44"/>
      <c r="E11" s="44"/>
      <c r="F11" s="44"/>
      <c r="G11" s="44"/>
      <c r="H11" s="44"/>
      <c r="I11" s="44"/>
      <c r="J11" s="44"/>
      <c r="K11" s="44"/>
      <c r="L11" s="44"/>
      <c r="M11" s="44"/>
      <c r="N11" s="44"/>
      <c r="O11" s="44"/>
      <c r="P11" s="44"/>
      <c r="Q11" s="44"/>
      <c r="R11" s="44"/>
      <c r="S11" s="44"/>
      <c r="T11" s="44"/>
      <c r="U11" s="44"/>
      <c r="V11" s="44"/>
      <c r="W11" s="44"/>
      <c r="X11" s="44"/>
      <c r="Y11" s="44"/>
    </row>
    <row r="12" spans="1:25" ht="15.75" customHeight="1">
      <c r="A12" s="44"/>
      <c r="B12" s="50"/>
      <c r="C12" s="51"/>
      <c r="D12" s="51"/>
      <c r="E12" s="51"/>
      <c r="F12" s="44"/>
      <c r="G12" s="44"/>
      <c r="H12" s="44"/>
      <c r="I12" s="44"/>
      <c r="J12" s="44"/>
      <c r="K12" s="44"/>
      <c r="L12" s="44"/>
      <c r="M12" s="44"/>
      <c r="N12" s="44"/>
      <c r="O12" s="44"/>
      <c r="P12" s="44"/>
      <c r="Q12" s="44"/>
      <c r="R12" s="44"/>
      <c r="S12" s="44"/>
      <c r="T12" s="44"/>
      <c r="U12" s="44"/>
      <c r="V12" s="44"/>
      <c r="W12" s="44"/>
      <c r="X12" s="44"/>
      <c r="Y12" s="44"/>
    </row>
    <row r="13" spans="1:25" ht="23.25" customHeight="1">
      <c r="A13" s="44"/>
      <c r="B13" s="52" t="s">
        <v>63</v>
      </c>
      <c r="C13" s="74" t="s">
        <v>49</v>
      </c>
      <c r="D13" s="73"/>
      <c r="E13" s="52" t="s">
        <v>6</v>
      </c>
      <c r="F13" s="44"/>
      <c r="G13" s="44"/>
      <c r="H13" s="44"/>
      <c r="I13" s="44"/>
      <c r="J13" s="44"/>
      <c r="K13" s="44"/>
      <c r="L13" s="44"/>
      <c r="M13" s="44"/>
      <c r="N13" s="44"/>
      <c r="O13" s="44"/>
      <c r="P13" s="44"/>
      <c r="Q13" s="44"/>
      <c r="R13" s="44"/>
      <c r="S13" s="44"/>
      <c r="T13" s="44"/>
      <c r="U13" s="44"/>
      <c r="V13" s="44"/>
      <c r="W13" s="44"/>
      <c r="X13" s="44"/>
      <c r="Y13" s="44"/>
    </row>
    <row r="14" spans="1:25" ht="26.4">
      <c r="A14" s="44"/>
      <c r="B14" s="53" t="s">
        <v>64</v>
      </c>
      <c r="C14" s="75" t="s">
        <v>65</v>
      </c>
      <c r="D14" s="73"/>
      <c r="E14" s="54" t="s">
        <v>66</v>
      </c>
      <c r="F14" s="44"/>
      <c r="G14" s="44"/>
      <c r="H14" s="44"/>
      <c r="I14" s="44"/>
      <c r="J14" s="44"/>
      <c r="K14" s="44"/>
      <c r="L14" s="44"/>
      <c r="M14" s="44"/>
      <c r="N14" s="44"/>
      <c r="O14" s="44"/>
      <c r="P14" s="44"/>
      <c r="Q14" s="44"/>
      <c r="R14" s="44"/>
      <c r="S14" s="44"/>
      <c r="T14" s="44"/>
      <c r="U14" s="44"/>
      <c r="V14" s="44"/>
      <c r="W14" s="44"/>
      <c r="X14" s="44"/>
      <c r="Y14" s="44"/>
    </row>
    <row r="15" spans="1:25" ht="15.75" customHeight="1">
      <c r="A15" s="44"/>
      <c r="B15" s="53" t="s">
        <v>67</v>
      </c>
      <c r="C15" s="75" t="s">
        <v>65</v>
      </c>
      <c r="D15" s="73"/>
      <c r="E15" s="54" t="s">
        <v>66</v>
      </c>
      <c r="F15" s="44"/>
      <c r="G15" s="44"/>
      <c r="H15" s="44"/>
      <c r="I15" s="44"/>
      <c r="J15" s="44"/>
      <c r="K15" s="44"/>
      <c r="L15" s="44"/>
      <c r="M15" s="44"/>
      <c r="N15" s="44"/>
      <c r="O15" s="44"/>
      <c r="P15" s="44"/>
      <c r="Q15" s="44"/>
      <c r="R15" s="44"/>
      <c r="S15" s="44"/>
      <c r="T15" s="44"/>
      <c r="U15" s="44"/>
      <c r="V15" s="44"/>
      <c r="W15" s="44"/>
      <c r="X15" s="44"/>
      <c r="Y15" s="44"/>
    </row>
    <row r="16" spans="1:25" ht="26.4">
      <c r="A16" s="44"/>
      <c r="B16" s="53" t="s">
        <v>68</v>
      </c>
      <c r="C16" s="75" t="s">
        <v>65</v>
      </c>
      <c r="D16" s="73"/>
      <c r="E16" s="54" t="s">
        <v>66</v>
      </c>
      <c r="F16" s="44"/>
      <c r="G16" s="44"/>
      <c r="H16" s="44"/>
      <c r="I16" s="44"/>
      <c r="J16" s="44"/>
      <c r="K16" s="44"/>
      <c r="L16" s="44"/>
      <c r="M16" s="44"/>
      <c r="N16" s="44"/>
      <c r="O16" s="44"/>
      <c r="P16" s="44"/>
      <c r="Q16" s="44"/>
      <c r="R16" s="44"/>
      <c r="S16" s="44"/>
      <c r="T16" s="44"/>
      <c r="U16" s="44"/>
      <c r="V16" s="44"/>
      <c r="W16" s="44"/>
      <c r="X16" s="44"/>
      <c r="Y16" s="44"/>
    </row>
    <row r="17" spans="1:25" ht="15.75" customHeight="1">
      <c r="A17" s="44"/>
      <c r="B17" s="53" t="s">
        <v>69</v>
      </c>
      <c r="C17" s="75" t="s">
        <v>65</v>
      </c>
      <c r="D17" s="73"/>
      <c r="E17" s="54" t="s">
        <v>66</v>
      </c>
      <c r="F17" s="44"/>
      <c r="G17" s="44"/>
      <c r="H17" s="44"/>
      <c r="I17" s="44"/>
      <c r="J17" s="44"/>
      <c r="K17" s="44"/>
      <c r="L17" s="44"/>
      <c r="M17" s="44"/>
      <c r="N17" s="44"/>
      <c r="O17" s="44"/>
      <c r="P17" s="44"/>
      <c r="Q17" s="44"/>
      <c r="R17" s="44"/>
      <c r="S17" s="44"/>
      <c r="T17" s="44"/>
      <c r="U17" s="44"/>
      <c r="V17" s="44"/>
      <c r="W17" s="44"/>
      <c r="X17" s="44"/>
      <c r="Y17" s="44"/>
    </row>
    <row r="18" spans="1:25" ht="15.75" customHeight="1">
      <c r="A18" s="44"/>
      <c r="B18" s="53" t="s">
        <v>70</v>
      </c>
      <c r="C18" s="75" t="s">
        <v>65</v>
      </c>
      <c r="D18" s="73"/>
      <c r="E18" s="54" t="s">
        <v>66</v>
      </c>
      <c r="F18" s="44"/>
      <c r="G18" s="44"/>
      <c r="H18" s="44"/>
      <c r="I18" s="44"/>
      <c r="J18" s="44"/>
      <c r="K18" s="44"/>
      <c r="L18" s="44"/>
      <c r="M18" s="44"/>
      <c r="N18" s="44"/>
      <c r="O18" s="44"/>
      <c r="P18" s="44"/>
      <c r="Q18" s="44"/>
      <c r="R18" s="44"/>
      <c r="S18" s="44"/>
      <c r="T18" s="44"/>
      <c r="U18" s="44"/>
      <c r="V18" s="44"/>
      <c r="W18" s="44"/>
      <c r="X18" s="44"/>
      <c r="Y18" s="44"/>
    </row>
    <row r="19" spans="1:25" ht="26.4">
      <c r="A19" s="44"/>
      <c r="B19" s="53" t="s">
        <v>71</v>
      </c>
      <c r="C19" s="75" t="s">
        <v>65</v>
      </c>
      <c r="D19" s="73"/>
      <c r="E19" s="54" t="s">
        <v>66</v>
      </c>
      <c r="F19" s="44"/>
      <c r="G19" s="44"/>
      <c r="H19" s="44"/>
      <c r="I19" s="44"/>
      <c r="J19" s="44"/>
      <c r="K19" s="44"/>
      <c r="L19" s="44"/>
      <c r="M19" s="44"/>
      <c r="N19" s="44"/>
      <c r="O19" s="44"/>
      <c r="P19" s="44"/>
      <c r="Q19" s="44"/>
      <c r="R19" s="44"/>
      <c r="S19" s="44"/>
      <c r="T19" s="44"/>
      <c r="U19" s="44"/>
      <c r="V19" s="44"/>
      <c r="W19" s="44"/>
      <c r="X19" s="44"/>
      <c r="Y19" s="44"/>
    </row>
    <row r="20" spans="1:25" ht="26.4">
      <c r="A20" s="44"/>
      <c r="B20" s="53" t="s">
        <v>72</v>
      </c>
      <c r="C20" s="75" t="s">
        <v>65</v>
      </c>
      <c r="D20" s="73"/>
      <c r="E20" s="54" t="s">
        <v>66</v>
      </c>
      <c r="F20" s="44"/>
      <c r="G20" s="44"/>
      <c r="H20" s="44"/>
      <c r="I20" s="44"/>
      <c r="J20" s="44"/>
      <c r="K20" s="44"/>
      <c r="L20" s="44"/>
      <c r="M20" s="44"/>
      <c r="N20" s="44"/>
      <c r="O20" s="44"/>
      <c r="P20" s="44"/>
      <c r="Q20" s="44"/>
      <c r="R20" s="44"/>
      <c r="S20" s="44"/>
      <c r="T20" s="44"/>
      <c r="U20" s="44"/>
      <c r="V20" s="44"/>
      <c r="W20" s="44"/>
      <c r="X20" s="44"/>
      <c r="Y20" s="44"/>
    </row>
    <row r="21" spans="1:25" ht="15.75" customHeight="1">
      <c r="A21" s="44"/>
      <c r="B21" s="53" t="s">
        <v>73</v>
      </c>
      <c r="C21" s="75" t="s">
        <v>65</v>
      </c>
      <c r="D21" s="73"/>
      <c r="E21" s="54" t="s">
        <v>66</v>
      </c>
      <c r="F21" s="44"/>
      <c r="G21" s="44"/>
      <c r="H21" s="44"/>
      <c r="I21" s="44"/>
      <c r="J21" s="44"/>
      <c r="K21" s="44"/>
      <c r="L21" s="44"/>
      <c r="M21" s="44"/>
      <c r="N21" s="44"/>
      <c r="O21" s="44"/>
      <c r="P21" s="44"/>
      <c r="Q21" s="44"/>
      <c r="R21" s="44"/>
      <c r="S21" s="44"/>
      <c r="T21" s="44"/>
      <c r="U21" s="44"/>
      <c r="V21" s="44"/>
      <c r="W21" s="44"/>
      <c r="X21" s="44"/>
      <c r="Y21" s="44"/>
    </row>
    <row r="22" spans="1:25" ht="15.75" customHeight="1">
      <c r="A22" s="44"/>
      <c r="B22" s="53" t="s">
        <v>16</v>
      </c>
      <c r="C22" s="75" t="s">
        <v>65</v>
      </c>
      <c r="D22" s="73"/>
      <c r="E22" s="55" t="s">
        <v>65</v>
      </c>
      <c r="F22" s="44"/>
      <c r="G22" s="44"/>
      <c r="H22" s="44"/>
      <c r="I22" s="44"/>
      <c r="J22" s="44"/>
      <c r="K22" s="44"/>
      <c r="L22" s="44"/>
      <c r="M22" s="44"/>
      <c r="N22" s="44"/>
      <c r="O22" s="44"/>
      <c r="P22" s="44"/>
      <c r="Q22" s="44"/>
      <c r="R22" s="44"/>
      <c r="S22" s="44"/>
      <c r="T22" s="44"/>
      <c r="U22" s="44"/>
      <c r="V22" s="44"/>
      <c r="W22" s="44"/>
      <c r="X22" s="44"/>
      <c r="Y22" s="44"/>
    </row>
    <row r="23" spans="1:25" ht="15.75" customHeight="1">
      <c r="A23" s="44"/>
      <c r="B23" s="53" t="s">
        <v>74</v>
      </c>
      <c r="C23" s="75" t="s">
        <v>65</v>
      </c>
      <c r="D23" s="73"/>
      <c r="E23" s="54" t="s">
        <v>66</v>
      </c>
      <c r="F23" s="44"/>
      <c r="G23" s="44"/>
      <c r="H23" s="44"/>
      <c r="I23" s="44"/>
      <c r="J23" s="44"/>
      <c r="K23" s="44"/>
      <c r="L23" s="44"/>
      <c r="M23" s="44"/>
      <c r="N23" s="44"/>
      <c r="O23" s="44"/>
      <c r="P23" s="44"/>
      <c r="Q23" s="44"/>
      <c r="R23" s="44"/>
      <c r="S23" s="44"/>
      <c r="T23" s="44"/>
      <c r="U23" s="44"/>
      <c r="V23" s="44"/>
      <c r="W23" s="44"/>
      <c r="X23" s="44"/>
      <c r="Y23" s="44"/>
    </row>
    <row r="24" spans="1:25" ht="15.75" customHeight="1">
      <c r="A24" s="44"/>
      <c r="B24" s="53" t="s">
        <v>75</v>
      </c>
      <c r="C24" s="75" t="s">
        <v>65</v>
      </c>
      <c r="D24" s="73"/>
      <c r="E24" s="54" t="s">
        <v>66</v>
      </c>
      <c r="F24" s="44"/>
      <c r="G24" s="44"/>
      <c r="H24" s="44"/>
      <c r="I24" s="44"/>
      <c r="J24" s="44"/>
      <c r="K24" s="44"/>
      <c r="L24" s="44"/>
      <c r="M24" s="44"/>
      <c r="N24" s="44"/>
      <c r="O24" s="44"/>
      <c r="P24" s="44"/>
      <c r="Q24" s="44"/>
      <c r="R24" s="44"/>
      <c r="S24" s="44"/>
      <c r="T24" s="44"/>
      <c r="U24" s="44"/>
      <c r="V24" s="44"/>
      <c r="W24" s="44"/>
      <c r="X24" s="44"/>
      <c r="Y24" s="44"/>
    </row>
    <row r="25" spans="1:25" ht="15.75" customHeight="1">
      <c r="A25" s="44"/>
      <c r="B25" s="53" t="s">
        <v>76</v>
      </c>
      <c r="C25" s="75" t="s">
        <v>65</v>
      </c>
      <c r="D25" s="73"/>
      <c r="E25" s="54" t="s">
        <v>66</v>
      </c>
      <c r="F25" s="44"/>
      <c r="G25" s="44"/>
      <c r="H25" s="44"/>
      <c r="I25" s="44"/>
      <c r="J25" s="44"/>
      <c r="K25" s="44"/>
      <c r="L25" s="44"/>
      <c r="M25" s="44"/>
      <c r="N25" s="44"/>
      <c r="O25" s="44"/>
      <c r="P25" s="44"/>
      <c r="Q25" s="44"/>
      <c r="R25" s="44"/>
      <c r="S25" s="44"/>
      <c r="T25" s="44"/>
      <c r="U25" s="44"/>
      <c r="V25" s="44"/>
      <c r="W25" s="44"/>
      <c r="X25" s="44"/>
      <c r="Y25" s="44"/>
    </row>
    <row r="26" spans="1:25" ht="15.75" customHeight="1">
      <c r="A26" s="44"/>
      <c r="B26" s="53" t="s">
        <v>77</v>
      </c>
      <c r="C26" s="75" t="s">
        <v>65</v>
      </c>
      <c r="D26" s="73"/>
      <c r="E26" s="54" t="s">
        <v>66</v>
      </c>
      <c r="F26" s="44"/>
      <c r="G26" s="44"/>
      <c r="H26" s="44"/>
      <c r="I26" s="44"/>
      <c r="J26" s="44"/>
      <c r="K26" s="44"/>
      <c r="L26" s="44"/>
      <c r="M26" s="44"/>
      <c r="N26" s="44"/>
      <c r="O26" s="44"/>
      <c r="P26" s="44"/>
      <c r="Q26" s="44"/>
      <c r="R26" s="44"/>
      <c r="S26" s="44"/>
      <c r="T26" s="44"/>
      <c r="U26" s="44"/>
      <c r="V26" s="44"/>
      <c r="W26" s="44"/>
      <c r="X26" s="44"/>
      <c r="Y26" s="44"/>
    </row>
    <row r="27" spans="1:25" ht="15.75" customHeight="1">
      <c r="A27" s="44"/>
      <c r="B27" s="53" t="s">
        <v>78</v>
      </c>
      <c r="C27" s="75" t="s">
        <v>65</v>
      </c>
      <c r="D27" s="73"/>
      <c r="E27" s="54" t="s">
        <v>66</v>
      </c>
      <c r="F27" s="44"/>
      <c r="G27" s="44"/>
      <c r="H27" s="44"/>
      <c r="I27" s="44"/>
      <c r="J27" s="44"/>
      <c r="K27" s="44"/>
      <c r="L27" s="44"/>
      <c r="M27" s="44"/>
      <c r="N27" s="44"/>
      <c r="O27" s="44"/>
      <c r="P27" s="44"/>
      <c r="Q27" s="44"/>
      <c r="R27" s="44"/>
      <c r="S27" s="44"/>
      <c r="T27" s="44"/>
      <c r="U27" s="44"/>
      <c r="V27" s="44"/>
      <c r="W27" s="44"/>
      <c r="X27" s="44"/>
      <c r="Y27" s="44"/>
    </row>
    <row r="28" spans="1:25" ht="15.75" customHeight="1">
      <c r="A28" s="44"/>
      <c r="B28" s="53" t="s">
        <v>79</v>
      </c>
      <c r="C28" s="75" t="s">
        <v>65</v>
      </c>
      <c r="D28" s="73"/>
      <c r="E28" s="54" t="s">
        <v>66</v>
      </c>
      <c r="F28" s="44"/>
      <c r="G28" s="44"/>
      <c r="H28" s="44"/>
      <c r="I28" s="44"/>
      <c r="J28" s="44"/>
      <c r="K28" s="44"/>
      <c r="L28" s="44"/>
      <c r="M28" s="44"/>
      <c r="N28" s="44"/>
      <c r="O28" s="44"/>
      <c r="P28" s="44"/>
      <c r="Q28" s="44"/>
      <c r="R28" s="44"/>
      <c r="S28" s="44"/>
      <c r="T28" s="44"/>
      <c r="U28" s="44"/>
      <c r="V28" s="44"/>
      <c r="W28" s="44"/>
      <c r="X28" s="44"/>
      <c r="Y28" s="44"/>
    </row>
    <row r="29" spans="1:25" ht="15.75" customHeight="1">
      <c r="A29" s="44"/>
      <c r="B29" s="53" t="s">
        <v>80</v>
      </c>
      <c r="C29" s="75" t="s">
        <v>65</v>
      </c>
      <c r="D29" s="73"/>
      <c r="E29" s="55" t="s">
        <v>65</v>
      </c>
      <c r="F29" s="44"/>
      <c r="G29" s="44"/>
      <c r="H29" s="44"/>
      <c r="I29" s="44"/>
      <c r="J29" s="44"/>
      <c r="K29" s="44"/>
      <c r="L29" s="44"/>
      <c r="M29" s="44"/>
      <c r="N29" s="44"/>
      <c r="O29" s="44"/>
      <c r="P29" s="44"/>
      <c r="Q29" s="44"/>
      <c r="R29" s="44"/>
      <c r="S29" s="44"/>
      <c r="T29" s="44"/>
      <c r="U29" s="44"/>
      <c r="V29" s="44"/>
      <c r="W29" s="44"/>
      <c r="X29" s="44"/>
      <c r="Y29" s="44"/>
    </row>
    <row r="30" spans="1:25" ht="15.75" customHeight="1">
      <c r="A30" s="44"/>
      <c r="B30" s="53" t="s">
        <v>81</v>
      </c>
      <c r="C30" s="75" t="s">
        <v>65</v>
      </c>
      <c r="D30" s="73"/>
      <c r="E30" s="54" t="s">
        <v>66</v>
      </c>
      <c r="F30" s="44"/>
      <c r="G30" s="44"/>
      <c r="H30" s="44"/>
      <c r="I30" s="44"/>
      <c r="J30" s="44"/>
      <c r="K30" s="44"/>
      <c r="L30" s="44"/>
      <c r="M30" s="44"/>
      <c r="N30" s="44"/>
      <c r="O30" s="44"/>
      <c r="P30" s="44"/>
      <c r="Q30" s="44"/>
      <c r="R30" s="44"/>
      <c r="S30" s="44"/>
      <c r="T30" s="44"/>
      <c r="U30" s="44"/>
      <c r="V30" s="44"/>
      <c r="W30" s="44"/>
      <c r="X30" s="44"/>
      <c r="Y30" s="44"/>
    </row>
    <row r="31" spans="1:25" ht="15.75" customHeight="1">
      <c r="A31" s="44"/>
      <c r="B31" s="53" t="s">
        <v>82</v>
      </c>
      <c r="C31" s="75" t="s">
        <v>65</v>
      </c>
      <c r="D31" s="73"/>
      <c r="E31" s="54" t="s">
        <v>66</v>
      </c>
      <c r="F31" s="44"/>
      <c r="G31" s="44"/>
      <c r="H31" s="44"/>
      <c r="I31" s="44"/>
      <c r="J31" s="44"/>
      <c r="K31" s="44"/>
      <c r="L31" s="44"/>
      <c r="M31" s="44"/>
      <c r="N31" s="44"/>
      <c r="O31" s="44"/>
      <c r="P31" s="44"/>
      <c r="Q31" s="44"/>
      <c r="R31" s="44"/>
      <c r="S31" s="44"/>
      <c r="T31" s="44"/>
      <c r="U31" s="44"/>
      <c r="V31" s="44"/>
      <c r="W31" s="44"/>
      <c r="X31" s="44"/>
      <c r="Y31" s="44"/>
    </row>
    <row r="32" spans="1:25" ht="15.75" customHeight="1">
      <c r="A32" s="44"/>
      <c r="B32" s="53" t="s">
        <v>83</v>
      </c>
      <c r="C32" s="75" t="s">
        <v>65</v>
      </c>
      <c r="D32" s="73"/>
      <c r="E32" s="55" t="s">
        <v>65</v>
      </c>
      <c r="F32" s="44"/>
      <c r="G32" s="44"/>
      <c r="H32" s="44"/>
      <c r="I32" s="44"/>
      <c r="J32" s="44"/>
      <c r="K32" s="44"/>
      <c r="L32" s="44"/>
      <c r="M32" s="44"/>
      <c r="N32" s="44"/>
      <c r="O32" s="44"/>
      <c r="P32" s="44"/>
      <c r="Q32" s="44"/>
      <c r="R32" s="44"/>
      <c r="S32" s="44"/>
      <c r="T32" s="44"/>
      <c r="U32" s="44"/>
      <c r="V32" s="44"/>
      <c r="W32" s="44"/>
      <c r="X32" s="44"/>
      <c r="Y32" s="44"/>
    </row>
    <row r="33" spans="1:25" ht="15.75" customHeight="1">
      <c r="A33" s="44"/>
      <c r="B33" s="44"/>
      <c r="C33" s="44"/>
      <c r="D33" s="44"/>
      <c r="E33" s="44"/>
      <c r="F33" s="44"/>
      <c r="G33" s="44"/>
      <c r="H33" s="44"/>
      <c r="I33" s="44"/>
      <c r="J33" s="44"/>
      <c r="K33" s="44"/>
      <c r="L33" s="44"/>
      <c r="M33" s="44"/>
      <c r="N33" s="44"/>
      <c r="O33" s="44"/>
      <c r="P33" s="44"/>
      <c r="Q33" s="44"/>
      <c r="R33" s="44"/>
      <c r="S33" s="44"/>
      <c r="T33" s="44"/>
      <c r="U33" s="44"/>
      <c r="V33" s="44"/>
      <c r="W33" s="44"/>
      <c r="X33" s="44"/>
      <c r="Y33" s="44"/>
    </row>
    <row r="34" spans="1:25" ht="15.7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row>
    <row r="35" spans="1:25" ht="15.7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row>
    <row r="36" spans="1:25" ht="15.75" customHeight="1">
      <c r="A36" s="44"/>
      <c r="B36" s="44"/>
      <c r="C36" s="44"/>
      <c r="D36" s="44"/>
      <c r="E36" s="44"/>
      <c r="F36" s="44"/>
      <c r="G36" s="44"/>
      <c r="H36" s="44"/>
      <c r="I36" s="44"/>
      <c r="J36" s="44"/>
      <c r="K36" s="44"/>
      <c r="L36" s="44"/>
      <c r="M36" s="44"/>
      <c r="N36" s="44"/>
      <c r="O36" s="44"/>
      <c r="P36" s="44"/>
      <c r="Q36" s="44"/>
      <c r="R36" s="44"/>
      <c r="S36" s="44"/>
      <c r="T36" s="44"/>
      <c r="U36" s="44"/>
      <c r="V36" s="44"/>
      <c r="W36" s="44"/>
      <c r="X36" s="44"/>
      <c r="Y36" s="44"/>
    </row>
    <row r="37" spans="1:25" ht="15.7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row>
    <row r="38" spans="1:25" ht="15.75"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row>
    <row r="39" spans="1:25" ht="15.75"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row>
    <row r="40" spans="1:25" ht="15.7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row>
    <row r="41" spans="1:25" ht="15.75" customHeight="1">
      <c r="A41" s="44"/>
      <c r="B41" s="44"/>
      <c r="C41" s="44"/>
      <c r="D41" s="44"/>
      <c r="E41" s="44"/>
      <c r="F41" s="44"/>
      <c r="G41" s="44"/>
      <c r="H41" s="44"/>
      <c r="I41" s="44"/>
      <c r="J41" s="44"/>
      <c r="K41" s="44"/>
      <c r="L41" s="44"/>
      <c r="M41" s="44"/>
      <c r="N41" s="44"/>
      <c r="O41" s="44"/>
      <c r="P41" s="44"/>
      <c r="Q41" s="44"/>
      <c r="R41" s="44"/>
      <c r="S41" s="44"/>
      <c r="T41" s="44"/>
      <c r="U41" s="44"/>
      <c r="V41" s="44"/>
      <c r="W41" s="44"/>
      <c r="X41" s="44"/>
      <c r="Y41" s="44"/>
    </row>
    <row r="42" spans="1:25" ht="15.75" customHeight="1">
      <c r="A42" s="44"/>
      <c r="B42" s="44"/>
      <c r="C42" s="44"/>
      <c r="D42" s="44"/>
      <c r="E42" s="44"/>
      <c r="F42" s="44"/>
      <c r="G42" s="44"/>
      <c r="H42" s="44"/>
      <c r="I42" s="44"/>
      <c r="J42" s="44"/>
      <c r="K42" s="44"/>
      <c r="L42" s="44"/>
      <c r="M42" s="44"/>
      <c r="N42" s="44"/>
      <c r="O42" s="44"/>
      <c r="P42" s="44"/>
      <c r="Q42" s="44"/>
      <c r="R42" s="44"/>
      <c r="S42" s="44"/>
      <c r="T42" s="44"/>
      <c r="U42" s="44"/>
      <c r="V42" s="44"/>
      <c r="W42" s="44"/>
      <c r="X42" s="44"/>
      <c r="Y42" s="44"/>
    </row>
    <row r="43" spans="1:25" ht="15.7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row>
    <row r="44" spans="1:25" ht="15.75"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row>
    <row r="45" spans="1:25" ht="15.75"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row>
    <row r="46" spans="1:25" ht="15.7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row>
    <row r="47" spans="1:25" ht="15.75" customHeight="1">
      <c r="A47" s="44"/>
      <c r="B47" s="44"/>
      <c r="C47" s="44"/>
      <c r="D47" s="44"/>
      <c r="E47" s="44"/>
      <c r="F47" s="44"/>
      <c r="G47" s="44"/>
      <c r="H47" s="44"/>
      <c r="I47" s="44"/>
      <c r="J47" s="44"/>
      <c r="K47" s="44"/>
      <c r="L47" s="44"/>
      <c r="M47" s="44"/>
      <c r="N47" s="44"/>
      <c r="O47" s="44"/>
      <c r="P47" s="44"/>
      <c r="Q47" s="44"/>
      <c r="R47" s="44"/>
      <c r="S47" s="44"/>
      <c r="T47" s="44"/>
      <c r="U47" s="44"/>
      <c r="V47" s="44"/>
      <c r="W47" s="44"/>
      <c r="X47" s="44"/>
      <c r="Y47" s="44"/>
    </row>
    <row r="48" spans="1:25" ht="15.75" customHeight="1">
      <c r="A48" s="44"/>
      <c r="B48" s="44"/>
      <c r="C48" s="44"/>
      <c r="D48" s="44"/>
      <c r="E48" s="44"/>
      <c r="F48" s="44"/>
      <c r="G48" s="44"/>
      <c r="H48" s="44"/>
      <c r="I48" s="44"/>
      <c r="J48" s="44"/>
      <c r="K48" s="44"/>
      <c r="L48" s="44"/>
      <c r="M48" s="44"/>
      <c r="N48" s="44"/>
      <c r="O48" s="44"/>
      <c r="P48" s="44"/>
      <c r="Q48" s="44"/>
      <c r="R48" s="44"/>
      <c r="S48" s="44"/>
      <c r="T48" s="44"/>
      <c r="U48" s="44"/>
      <c r="V48" s="44"/>
      <c r="W48" s="44"/>
      <c r="X48" s="44"/>
      <c r="Y48" s="44"/>
    </row>
    <row r="49" spans="1:25" ht="15.7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row>
    <row r="50" spans="1:25" ht="15.7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row>
    <row r="51" spans="1:25" ht="15.7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row>
    <row r="52" spans="1:25" ht="15.7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row>
    <row r="53" spans="1:25" ht="15.75" customHeight="1">
      <c r="A53" s="44"/>
      <c r="B53" s="44"/>
      <c r="C53" s="44"/>
      <c r="D53" s="44"/>
      <c r="E53" s="44"/>
      <c r="F53" s="44"/>
      <c r="G53" s="44"/>
      <c r="H53" s="44"/>
      <c r="I53" s="44"/>
      <c r="J53" s="44"/>
      <c r="K53" s="44"/>
      <c r="L53" s="44"/>
      <c r="M53" s="44"/>
      <c r="N53" s="44"/>
      <c r="O53" s="44"/>
      <c r="P53" s="44"/>
      <c r="Q53" s="44"/>
      <c r="R53" s="44"/>
      <c r="S53" s="44"/>
      <c r="T53" s="44"/>
      <c r="U53" s="44"/>
      <c r="V53" s="44"/>
      <c r="W53" s="44"/>
      <c r="X53" s="44"/>
      <c r="Y53" s="44"/>
    </row>
    <row r="54" spans="1:25" ht="15.75" customHeight="1">
      <c r="A54" s="44"/>
      <c r="B54" s="44"/>
      <c r="C54" s="44"/>
      <c r="D54" s="44"/>
      <c r="E54" s="44"/>
      <c r="F54" s="44"/>
      <c r="G54" s="44"/>
      <c r="H54" s="44"/>
      <c r="I54" s="44"/>
      <c r="J54" s="44"/>
      <c r="K54" s="44"/>
      <c r="L54" s="44"/>
      <c r="M54" s="44"/>
      <c r="N54" s="44"/>
      <c r="O54" s="44"/>
      <c r="P54" s="44"/>
      <c r="Q54" s="44"/>
      <c r="R54" s="44"/>
      <c r="S54" s="44"/>
      <c r="T54" s="44"/>
      <c r="U54" s="44"/>
      <c r="V54" s="44"/>
      <c r="W54" s="44"/>
      <c r="X54" s="44"/>
      <c r="Y54" s="44"/>
    </row>
    <row r="55" spans="1:25" ht="15.7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row>
    <row r="56" spans="1:25" ht="15.7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row>
    <row r="57" spans="1:25" ht="15.75"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row>
    <row r="58" spans="1:25" ht="15.7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row>
    <row r="59" spans="1:25" ht="15.7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row>
    <row r="60" spans="1:25" ht="15.7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row>
    <row r="61" spans="1:25" ht="15.7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row>
    <row r="62" spans="1:25" ht="15.75" customHeight="1">
      <c r="A62" s="44"/>
      <c r="B62" s="44"/>
      <c r="C62" s="44"/>
      <c r="D62" s="44"/>
      <c r="E62" s="44"/>
      <c r="F62" s="44"/>
      <c r="G62" s="44"/>
      <c r="H62" s="44"/>
      <c r="I62" s="44"/>
      <c r="J62" s="44"/>
      <c r="K62" s="44"/>
      <c r="L62" s="44"/>
      <c r="M62" s="44"/>
      <c r="N62" s="44"/>
      <c r="O62" s="44"/>
      <c r="P62" s="44"/>
      <c r="Q62" s="44"/>
      <c r="R62" s="44"/>
      <c r="S62" s="44"/>
      <c r="T62" s="44"/>
      <c r="U62" s="44"/>
      <c r="V62" s="44"/>
      <c r="W62" s="44"/>
      <c r="X62" s="44"/>
      <c r="Y62" s="44"/>
    </row>
    <row r="63" spans="1:25" ht="15.7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row>
    <row r="64" spans="1:25" ht="15.7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row>
    <row r="65" spans="1:25" ht="15.7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row>
    <row r="66" spans="1:25" ht="15.75"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row>
    <row r="67" spans="1:25" ht="15.7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row>
    <row r="68" spans="1:25" ht="15.75"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row>
    <row r="69" spans="1:25" ht="15.7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row>
    <row r="70" spans="1:25" ht="15.7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row>
    <row r="71" spans="1:25" ht="15.75"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44"/>
    </row>
    <row r="72" spans="1:25" ht="15.7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row>
    <row r="73" spans="1:25" ht="15.75"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row>
    <row r="74" spans="1:25" ht="15.75" customHeight="1">
      <c r="A74" s="44"/>
      <c r="B74" s="44"/>
      <c r="C74" s="44"/>
      <c r="D74" s="44"/>
      <c r="E74" s="44"/>
      <c r="F74" s="44"/>
      <c r="G74" s="44"/>
      <c r="H74" s="44"/>
      <c r="I74" s="44"/>
      <c r="J74" s="44"/>
      <c r="K74" s="44"/>
      <c r="L74" s="44"/>
      <c r="M74" s="44"/>
      <c r="N74" s="44"/>
      <c r="O74" s="44"/>
      <c r="P74" s="44"/>
      <c r="Q74" s="44"/>
      <c r="R74" s="44"/>
      <c r="S74" s="44"/>
      <c r="T74" s="44"/>
      <c r="U74" s="44"/>
      <c r="V74" s="44"/>
      <c r="W74" s="44"/>
      <c r="X74" s="44"/>
      <c r="Y74" s="44"/>
    </row>
    <row r="75" spans="1:25" ht="15.75"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44"/>
    </row>
    <row r="76" spans="1:25" ht="15.75" customHeight="1">
      <c r="A76" s="44"/>
      <c r="B76" s="44"/>
      <c r="C76" s="44"/>
      <c r="D76" s="44"/>
      <c r="E76" s="44"/>
      <c r="F76" s="44"/>
      <c r="G76" s="44"/>
      <c r="H76" s="44"/>
      <c r="I76" s="44"/>
      <c r="J76" s="44"/>
      <c r="K76" s="44"/>
      <c r="L76" s="44"/>
      <c r="M76" s="44"/>
      <c r="N76" s="44"/>
      <c r="O76" s="44"/>
      <c r="P76" s="44"/>
      <c r="Q76" s="44"/>
      <c r="R76" s="44"/>
      <c r="S76" s="44"/>
      <c r="T76" s="44"/>
      <c r="U76" s="44"/>
      <c r="V76" s="44"/>
      <c r="W76" s="44"/>
      <c r="X76" s="44"/>
      <c r="Y76" s="44"/>
    </row>
    <row r="77" spans="1:25" ht="15.75" customHeight="1">
      <c r="A77" s="44"/>
      <c r="B77" s="44"/>
      <c r="C77" s="44"/>
      <c r="D77" s="44"/>
      <c r="E77" s="44"/>
      <c r="F77" s="44"/>
      <c r="G77" s="44"/>
      <c r="H77" s="44"/>
      <c r="I77" s="44"/>
      <c r="J77" s="44"/>
      <c r="K77" s="44"/>
      <c r="L77" s="44"/>
      <c r="M77" s="44"/>
      <c r="N77" s="44"/>
      <c r="O77" s="44"/>
      <c r="P77" s="44"/>
      <c r="Q77" s="44"/>
      <c r="R77" s="44"/>
      <c r="S77" s="44"/>
      <c r="T77" s="44"/>
      <c r="U77" s="44"/>
      <c r="V77" s="44"/>
      <c r="W77" s="44"/>
      <c r="X77" s="44"/>
      <c r="Y77" s="44"/>
    </row>
    <row r="78" spans="1:25" ht="15.75" customHeight="1">
      <c r="A78" s="44"/>
      <c r="B78" s="44"/>
      <c r="C78" s="44"/>
      <c r="D78" s="44"/>
      <c r="E78" s="44"/>
      <c r="F78" s="44"/>
      <c r="G78" s="44"/>
      <c r="H78" s="44"/>
      <c r="I78" s="44"/>
      <c r="J78" s="44"/>
      <c r="K78" s="44"/>
      <c r="L78" s="44"/>
      <c r="M78" s="44"/>
      <c r="N78" s="44"/>
      <c r="O78" s="44"/>
      <c r="P78" s="44"/>
      <c r="Q78" s="44"/>
      <c r="R78" s="44"/>
      <c r="S78" s="44"/>
      <c r="T78" s="44"/>
      <c r="U78" s="44"/>
      <c r="V78" s="44"/>
      <c r="W78" s="44"/>
      <c r="X78" s="44"/>
      <c r="Y78" s="44"/>
    </row>
    <row r="79" spans="1:25" ht="15.75"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row>
    <row r="80" spans="1:25" ht="15.75"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row>
    <row r="81" spans="1:25" ht="15.7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row>
    <row r="82" spans="1:25" ht="15.75" customHeight="1">
      <c r="A82" s="44"/>
      <c r="B82" s="44"/>
      <c r="C82" s="44"/>
      <c r="D82" s="44"/>
      <c r="E82" s="44"/>
      <c r="F82" s="44"/>
      <c r="G82" s="44"/>
      <c r="H82" s="44"/>
      <c r="I82" s="44"/>
      <c r="J82" s="44"/>
      <c r="K82" s="44"/>
      <c r="L82" s="44"/>
      <c r="M82" s="44"/>
      <c r="N82" s="44"/>
      <c r="O82" s="44"/>
      <c r="P82" s="44"/>
      <c r="Q82" s="44"/>
      <c r="R82" s="44"/>
      <c r="S82" s="44"/>
      <c r="T82" s="44"/>
      <c r="U82" s="44"/>
      <c r="V82" s="44"/>
      <c r="W82" s="44"/>
      <c r="X82" s="44"/>
      <c r="Y82" s="44"/>
    </row>
    <row r="83" spans="1:25" ht="15.7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c r="Y83" s="44"/>
    </row>
    <row r="84" spans="1:25" ht="15.7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row>
    <row r="85" spans="1:25" ht="15.75"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row>
    <row r="86" spans="1:25" ht="15.75" customHeight="1">
      <c r="A86" s="44"/>
      <c r="B86" s="44"/>
      <c r="C86" s="44"/>
      <c r="D86" s="44"/>
      <c r="E86" s="44"/>
      <c r="F86" s="44"/>
      <c r="G86" s="44"/>
      <c r="H86" s="44"/>
      <c r="I86" s="44"/>
      <c r="J86" s="44"/>
      <c r="K86" s="44"/>
      <c r="L86" s="44"/>
      <c r="M86" s="44"/>
      <c r="N86" s="44"/>
      <c r="O86" s="44"/>
      <c r="P86" s="44"/>
      <c r="Q86" s="44"/>
      <c r="R86" s="44"/>
      <c r="S86" s="44"/>
      <c r="T86" s="44"/>
      <c r="U86" s="44"/>
      <c r="V86" s="44"/>
      <c r="W86" s="44"/>
      <c r="X86" s="44"/>
      <c r="Y86" s="44"/>
    </row>
    <row r="87" spans="1:25" ht="15.7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c r="Y87" s="44"/>
    </row>
    <row r="88" spans="1:25" ht="15.7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c r="Y88" s="44"/>
    </row>
    <row r="89" spans="1:25" ht="15.7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c r="Y89" s="44"/>
    </row>
    <row r="90" spans="1:25" ht="15.7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c r="Y90" s="44"/>
    </row>
    <row r="91" spans="1:25" ht="15.7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row>
    <row r="92" spans="1:25" ht="15.75" customHeight="1">
      <c r="A92" s="44"/>
      <c r="B92" s="44"/>
      <c r="C92" s="44"/>
      <c r="D92" s="44"/>
      <c r="E92" s="44"/>
      <c r="F92" s="44"/>
      <c r="G92" s="44"/>
      <c r="H92" s="44"/>
      <c r="I92" s="44"/>
      <c r="J92" s="44"/>
      <c r="K92" s="44"/>
      <c r="L92" s="44"/>
      <c r="M92" s="44"/>
      <c r="N92" s="44"/>
      <c r="O92" s="44"/>
      <c r="P92" s="44"/>
      <c r="Q92" s="44"/>
      <c r="R92" s="44"/>
      <c r="S92" s="44"/>
      <c r="T92" s="44"/>
      <c r="U92" s="44"/>
      <c r="V92" s="44"/>
      <c r="W92" s="44"/>
      <c r="X92" s="44"/>
      <c r="Y92" s="44"/>
    </row>
    <row r="93" spans="1:25" ht="15.7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row>
    <row r="94" spans="1:25" ht="15.75" customHeight="1">
      <c r="A94" s="44"/>
      <c r="B94" s="44"/>
      <c r="C94" s="44"/>
      <c r="D94" s="44"/>
      <c r="E94" s="44"/>
      <c r="F94" s="44"/>
      <c r="G94" s="44"/>
      <c r="H94" s="44"/>
      <c r="I94" s="44"/>
      <c r="J94" s="44"/>
      <c r="K94" s="44"/>
      <c r="L94" s="44"/>
      <c r="M94" s="44"/>
      <c r="N94" s="44"/>
      <c r="O94" s="44"/>
      <c r="P94" s="44"/>
      <c r="Q94" s="44"/>
      <c r="R94" s="44"/>
      <c r="S94" s="44"/>
      <c r="T94" s="44"/>
      <c r="U94" s="44"/>
      <c r="V94" s="44"/>
      <c r="W94" s="44"/>
      <c r="X94" s="44"/>
      <c r="Y94" s="44"/>
    </row>
    <row r="95" spans="1:25" ht="15.75" customHeight="1">
      <c r="A95" s="44"/>
      <c r="B95" s="44"/>
      <c r="C95" s="44"/>
      <c r="D95" s="44"/>
      <c r="E95" s="44"/>
      <c r="F95" s="44"/>
      <c r="G95" s="44"/>
      <c r="H95" s="44"/>
      <c r="I95" s="44"/>
      <c r="J95" s="44"/>
      <c r="K95" s="44"/>
      <c r="L95" s="44"/>
      <c r="M95" s="44"/>
      <c r="N95" s="44"/>
      <c r="O95" s="44"/>
      <c r="P95" s="44"/>
      <c r="Q95" s="44"/>
      <c r="R95" s="44"/>
      <c r="S95" s="44"/>
      <c r="T95" s="44"/>
      <c r="U95" s="44"/>
      <c r="V95" s="44"/>
      <c r="W95" s="44"/>
      <c r="X95" s="44"/>
      <c r="Y95" s="44"/>
    </row>
    <row r="96" spans="1:25" ht="15.75" customHeight="1">
      <c r="A96" s="44"/>
      <c r="B96" s="44"/>
      <c r="C96" s="44"/>
      <c r="D96" s="44"/>
      <c r="E96" s="44"/>
      <c r="F96" s="44"/>
      <c r="G96" s="44"/>
      <c r="H96" s="44"/>
      <c r="I96" s="44"/>
      <c r="J96" s="44"/>
      <c r="K96" s="44"/>
      <c r="L96" s="44"/>
      <c r="M96" s="44"/>
      <c r="N96" s="44"/>
      <c r="O96" s="44"/>
      <c r="P96" s="44"/>
      <c r="Q96" s="44"/>
      <c r="R96" s="44"/>
      <c r="S96" s="44"/>
      <c r="T96" s="44"/>
      <c r="U96" s="44"/>
      <c r="V96" s="44"/>
      <c r="W96" s="44"/>
      <c r="X96" s="44"/>
      <c r="Y96" s="44"/>
    </row>
    <row r="97" spans="1:25" ht="15.75" customHeight="1">
      <c r="A97" s="44"/>
      <c r="B97" s="44"/>
      <c r="C97" s="44"/>
      <c r="D97" s="44"/>
      <c r="E97" s="44"/>
      <c r="F97" s="44"/>
      <c r="G97" s="44"/>
      <c r="H97" s="44"/>
      <c r="I97" s="44"/>
      <c r="J97" s="44"/>
      <c r="K97" s="44"/>
      <c r="L97" s="44"/>
      <c r="M97" s="44"/>
      <c r="N97" s="44"/>
      <c r="O97" s="44"/>
      <c r="P97" s="44"/>
      <c r="Q97" s="44"/>
      <c r="R97" s="44"/>
      <c r="S97" s="44"/>
      <c r="T97" s="44"/>
      <c r="U97" s="44"/>
      <c r="V97" s="44"/>
      <c r="W97" s="44"/>
      <c r="X97" s="44"/>
      <c r="Y97" s="44"/>
    </row>
    <row r="98" spans="1:25" ht="15.75" customHeight="1">
      <c r="A98" s="44"/>
      <c r="B98" s="44"/>
      <c r="C98" s="44"/>
      <c r="D98" s="44"/>
      <c r="E98" s="44"/>
      <c r="F98" s="44"/>
      <c r="G98" s="44"/>
      <c r="H98" s="44"/>
      <c r="I98" s="44"/>
      <c r="J98" s="44"/>
      <c r="K98" s="44"/>
      <c r="L98" s="44"/>
      <c r="M98" s="44"/>
      <c r="N98" s="44"/>
      <c r="O98" s="44"/>
      <c r="P98" s="44"/>
      <c r="Q98" s="44"/>
      <c r="R98" s="44"/>
      <c r="S98" s="44"/>
      <c r="T98" s="44"/>
      <c r="U98" s="44"/>
      <c r="V98" s="44"/>
      <c r="W98" s="44"/>
      <c r="X98" s="44"/>
      <c r="Y98" s="44"/>
    </row>
    <row r="99" spans="1:25" ht="15.75" customHeight="1">
      <c r="A99" s="44"/>
      <c r="B99" s="44"/>
      <c r="C99" s="44"/>
      <c r="D99" s="44"/>
      <c r="E99" s="44"/>
      <c r="F99" s="44"/>
      <c r="G99" s="44"/>
      <c r="H99" s="44"/>
      <c r="I99" s="44"/>
      <c r="J99" s="44"/>
      <c r="K99" s="44"/>
      <c r="L99" s="44"/>
      <c r="M99" s="44"/>
      <c r="N99" s="44"/>
      <c r="O99" s="44"/>
      <c r="P99" s="44"/>
      <c r="Q99" s="44"/>
      <c r="R99" s="44"/>
      <c r="S99" s="44"/>
      <c r="T99" s="44"/>
      <c r="U99" s="44"/>
      <c r="V99" s="44"/>
      <c r="W99" s="44"/>
      <c r="X99" s="44"/>
      <c r="Y99" s="44"/>
    </row>
    <row r="100" spans="1:25" ht="15.75" customHeigh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row>
    <row r="101" spans="1:25" ht="15.7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row>
    <row r="102" spans="1:25" ht="15.75" customHeigh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row>
    <row r="103" spans="1:25" ht="15.75" customHeigh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row>
    <row r="104" spans="1:25" ht="15.7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row>
    <row r="105" spans="1:25" ht="15.75"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row>
    <row r="106" spans="1:25" ht="15.75" customHeight="1">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row>
    <row r="107" spans="1:25" ht="15.75"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row>
    <row r="108" spans="1:25" ht="15.75" customHeight="1">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row>
    <row r="109" spans="1:25" ht="15.75"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row>
    <row r="110" spans="1:25" ht="15.75" customHeigh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row>
    <row r="111" spans="1:25" ht="15.75" customHeigh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row>
    <row r="112" spans="1:25" ht="15.75" customHeigh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row>
    <row r="113" spans="1:25" ht="15.75" customHeight="1">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row>
    <row r="114" spans="1:25" ht="15.75" customHeigh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row>
    <row r="115" spans="1:25" ht="15.75"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row>
    <row r="116" spans="1:25" ht="15.75" customHeigh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row>
    <row r="117" spans="1:25" ht="15.75" customHeigh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row>
    <row r="118" spans="1:25" ht="15.75"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row>
    <row r="119" spans="1:25" ht="15.7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row>
    <row r="120" spans="1:25" ht="15.75" customHeigh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row>
    <row r="121" spans="1:25" ht="15.75" customHeigh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row>
    <row r="122" spans="1:25" ht="15.75"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row>
    <row r="123" spans="1:25" ht="15.75" customHeigh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row>
    <row r="124" spans="1:25" ht="15.75"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row>
    <row r="125" spans="1:25" ht="15.75" customHeigh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row>
    <row r="126" spans="1:25" ht="15.75" customHeigh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row>
    <row r="127" spans="1:25" ht="15.7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row>
    <row r="128" spans="1:25" ht="15.75" customHeigh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row>
    <row r="129" spans="1:25" ht="15.75" customHeight="1">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row>
    <row r="130" spans="1:25" ht="15.75" customHeight="1">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row>
    <row r="131" spans="1:25" ht="15.7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row>
    <row r="132" spans="1:25" ht="15.75" customHeight="1">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row>
    <row r="133" spans="1:25" ht="15.75" customHeight="1">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row>
    <row r="134" spans="1:25" ht="15.75" customHeight="1">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row>
    <row r="135" spans="1:25" ht="15.75" customHeigh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row>
    <row r="136" spans="1:25" ht="15.75" customHeigh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row>
    <row r="137" spans="1:25" ht="15.7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row>
    <row r="138" spans="1:25" ht="15.7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row>
    <row r="139" spans="1:25" ht="15.7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row>
    <row r="140" spans="1:25" ht="15.7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row>
    <row r="141" spans="1:25" ht="15.75"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row>
    <row r="142" spans="1:25" ht="15.7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row>
    <row r="143" spans="1:25" ht="15.75"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row>
    <row r="144" spans="1:25" ht="15.75"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row>
    <row r="145" spans="1:25" ht="15.75"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row>
    <row r="146" spans="1:25" ht="15.75"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row>
    <row r="147" spans="1:25" ht="15.7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row>
    <row r="148" spans="1:25" ht="15.75"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row>
    <row r="149" spans="1:25" ht="15.75"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row>
    <row r="150" spans="1:25" ht="15.75"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row>
    <row r="151" spans="1:25" ht="15.75"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row>
    <row r="152" spans="1:25" ht="15.75"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row>
    <row r="153" spans="1:25" ht="15.75"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row>
    <row r="154" spans="1:25" ht="15.75"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row>
    <row r="155" spans="1:25" ht="15.75"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row>
    <row r="156" spans="1:25" ht="15.75"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row>
    <row r="157" spans="1:25" ht="15.75"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row>
    <row r="158" spans="1:25" ht="15.75"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row>
    <row r="159" spans="1:25" ht="15.75"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row>
    <row r="160" spans="1:25" ht="15.75"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row>
    <row r="161" spans="1:25" ht="15.75"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row>
    <row r="162" spans="1:25" ht="15.75"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row>
    <row r="163" spans="1:25" ht="15.75"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row>
    <row r="164" spans="1:25" ht="15.75"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row>
    <row r="165" spans="1:25" ht="15.75"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row>
    <row r="166" spans="1:25" ht="15.75"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row>
    <row r="167" spans="1:25" ht="15.75"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row>
    <row r="168" spans="1:25" ht="15.75"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row>
    <row r="169" spans="1:25" ht="15.75"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row>
    <row r="170" spans="1:25" ht="15.7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row>
    <row r="171" spans="1:25" ht="15.7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row>
    <row r="172" spans="1:25" ht="15.7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row>
    <row r="173" spans="1:25" ht="15.75"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row>
    <row r="174" spans="1:25" ht="15.75"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row>
    <row r="175" spans="1:25" ht="15.75"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row>
    <row r="176" spans="1:25" ht="15.75"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row>
    <row r="177" spans="1:25" ht="15.75"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row>
    <row r="178" spans="1:25" ht="15.75"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row>
    <row r="179" spans="1:25" ht="15.75"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row>
    <row r="180" spans="1:25" ht="15.75"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row>
    <row r="181" spans="1:25" ht="15.75"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row>
    <row r="182" spans="1:25" ht="15.75"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row>
    <row r="183" spans="1:25" ht="15.75"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row>
    <row r="184" spans="1:25" ht="15.7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row>
    <row r="185" spans="1:25" ht="15.7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row>
    <row r="186" spans="1:25" ht="15.75"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row>
    <row r="187" spans="1:25" ht="15.75"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row>
    <row r="188" spans="1:25" ht="15.75"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row>
    <row r="189" spans="1:25" ht="15.75"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row>
    <row r="190" spans="1:25" ht="15.75"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row>
    <row r="191" spans="1:25" ht="15.75"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row>
    <row r="192" spans="1:25" ht="15.75"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row>
    <row r="193" spans="1:25" ht="15.75"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row>
    <row r="194" spans="1:25" ht="15.75"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row>
    <row r="195" spans="1:25" ht="15.75"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row>
    <row r="196" spans="1:25" ht="15.75"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row>
    <row r="197" spans="1:25" ht="15.75"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row>
    <row r="198" spans="1:25" ht="15.75"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row>
    <row r="199" spans="1:25" ht="15.75"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row>
    <row r="200" spans="1:25" ht="15.75"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row>
    <row r="201" spans="1:25" ht="15.7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row>
    <row r="202" spans="1:25" ht="15.7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row>
    <row r="203" spans="1:25" ht="15.7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row>
    <row r="204" spans="1:25" ht="15.75"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row>
    <row r="205" spans="1:25" ht="15.75"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row>
    <row r="206" spans="1:25" ht="15.75"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row>
    <row r="207" spans="1:25" ht="15.75"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row>
    <row r="208" spans="1:25" ht="15.75"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row>
    <row r="209" spans="1:25" ht="15.75"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row>
    <row r="210" spans="1:25" ht="15.75"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row>
    <row r="211" spans="1:25" ht="15.7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row>
    <row r="212" spans="1:25" ht="15.7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row>
    <row r="213" spans="1:25" ht="15.7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row>
    <row r="214" spans="1:25" ht="15.75"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row>
    <row r="215" spans="1:25" ht="15.75"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row>
    <row r="216" spans="1:25" ht="15.75"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row>
    <row r="217" spans="1:25" ht="15.75"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row>
    <row r="218" spans="1:25" ht="15.75"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row>
    <row r="219" spans="1:25" ht="15.75"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row>
    <row r="220" spans="1:25" ht="15.7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row>
    <row r="221" spans="1:25" ht="15.7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row>
    <row r="222" spans="1:25" ht="15.7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row>
    <row r="223" spans="1:25" ht="15.7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row>
    <row r="224" spans="1:25" ht="15.7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row>
    <row r="225" spans="1:25" ht="15.7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row>
    <row r="226" spans="1:25" ht="15.7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row>
    <row r="227" spans="1:25" ht="15.7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row>
    <row r="228" spans="1:25" ht="15.7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row>
    <row r="229" spans="1:25" ht="15.7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row>
    <row r="230" spans="1:25" ht="15.75"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row>
    <row r="231" spans="1:25" ht="15.75"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row>
    <row r="232" spans="1:25" ht="15.75"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row>
    <row r="233" spans="1:25" ht="15.75" customHeight="1"/>
    <row r="234" spans="1:25" ht="15.75" customHeight="1"/>
    <row r="235" spans="1:25" ht="15.75" customHeight="1"/>
    <row r="236" spans="1:25" ht="15.75" customHeight="1"/>
    <row r="237" spans="1:25" ht="15.75" customHeight="1"/>
    <row r="238" spans="1:25" ht="15.75" customHeight="1"/>
    <row r="239" spans="1:25" ht="15.75" customHeight="1"/>
    <row r="240" spans="1:2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C32:D32"/>
    <mergeCell ref="C24:D24"/>
    <mergeCell ref="C25:D25"/>
    <mergeCell ref="C26:D26"/>
    <mergeCell ref="C27:D27"/>
    <mergeCell ref="C28:D28"/>
    <mergeCell ref="C29:D29"/>
    <mergeCell ref="C30:D30"/>
    <mergeCell ref="C20:D20"/>
    <mergeCell ref="C21:D21"/>
    <mergeCell ref="C22:D22"/>
    <mergeCell ref="C23:D23"/>
    <mergeCell ref="C31:D31"/>
    <mergeCell ref="C15:D15"/>
    <mergeCell ref="C16:D16"/>
    <mergeCell ref="C17:D17"/>
    <mergeCell ref="C18:D18"/>
    <mergeCell ref="C19:D19"/>
    <mergeCell ref="B2:E2"/>
    <mergeCell ref="B3:C3"/>
    <mergeCell ref="D3:E3"/>
    <mergeCell ref="C13:D13"/>
    <mergeCell ref="C14:D1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showGridLines="0" workbookViewId="0">
      <selection activeCell="B4" sqref="B4"/>
    </sheetView>
  </sheetViews>
  <sheetFormatPr defaultColWidth="12.6640625" defaultRowHeight="15" customHeight="1"/>
  <cols>
    <col min="1" max="1" width="2.6640625" customWidth="1"/>
    <col min="2" max="2" width="12.6640625" customWidth="1"/>
    <col min="3" max="3" width="51.88671875" customWidth="1"/>
    <col min="4" max="4" width="25.88671875" customWidth="1"/>
    <col min="5" max="5" width="75.33203125" customWidth="1"/>
    <col min="6" max="6" width="12.6640625" customWidth="1"/>
  </cols>
  <sheetData>
    <row r="1" spans="1:5" ht="14.25" customHeight="1">
      <c r="A1" s="56"/>
      <c r="B1" s="56"/>
      <c r="C1" s="56"/>
      <c r="D1" s="57"/>
      <c r="E1" s="56"/>
    </row>
    <row r="2" spans="1:5" ht="15.75" customHeight="1">
      <c r="A2" s="56"/>
      <c r="B2" s="58" t="s">
        <v>84</v>
      </c>
      <c r="C2" s="59" t="s">
        <v>85</v>
      </c>
      <c r="D2" s="60" t="s">
        <v>86</v>
      </c>
      <c r="E2" s="59" t="s">
        <v>87</v>
      </c>
    </row>
    <row r="3" spans="1:5" ht="15.75" customHeight="1">
      <c r="A3" s="61"/>
      <c r="B3" s="62" t="s">
        <v>88</v>
      </c>
      <c r="C3" s="63" t="s">
        <v>89</v>
      </c>
      <c r="D3" s="63" t="s">
        <v>90</v>
      </c>
      <c r="E3" s="76" t="s">
        <v>91</v>
      </c>
    </row>
    <row r="4" spans="1:5" ht="15.75" customHeight="1">
      <c r="A4" s="61"/>
      <c r="B4" s="62" t="s">
        <v>92</v>
      </c>
      <c r="C4" s="64" t="s">
        <v>93</v>
      </c>
      <c r="D4" s="63" t="s">
        <v>94</v>
      </c>
      <c r="E4" s="77"/>
    </row>
    <row r="5" spans="1:5" ht="15.75" customHeight="1">
      <c r="A5" s="61"/>
      <c r="B5" s="62" t="s">
        <v>95</v>
      </c>
      <c r="C5" s="63" t="s">
        <v>96</v>
      </c>
      <c r="D5" s="63" t="s">
        <v>94</v>
      </c>
      <c r="E5" s="78"/>
    </row>
    <row r="6" spans="1:5" ht="15.75" customHeight="1">
      <c r="A6" s="61"/>
      <c r="B6" s="62" t="s">
        <v>97</v>
      </c>
      <c r="C6" s="63" t="s">
        <v>96</v>
      </c>
      <c r="D6" s="63" t="s">
        <v>94</v>
      </c>
      <c r="E6" s="65" t="s">
        <v>98</v>
      </c>
    </row>
    <row r="7" spans="1:5" ht="81.75" customHeight="1">
      <c r="A7" s="61"/>
      <c r="B7" s="62" t="s">
        <v>99</v>
      </c>
      <c r="C7" s="63" t="s">
        <v>100</v>
      </c>
      <c r="D7" s="63" t="s">
        <v>94</v>
      </c>
      <c r="E7" s="66" t="s">
        <v>101</v>
      </c>
    </row>
    <row r="8" spans="1:5" ht="15.75" customHeight="1">
      <c r="A8" s="61"/>
      <c r="B8" s="62" t="s">
        <v>102</v>
      </c>
      <c r="C8" s="63" t="s">
        <v>103</v>
      </c>
      <c r="D8" s="63" t="s">
        <v>90</v>
      </c>
      <c r="E8" s="66" t="s">
        <v>104</v>
      </c>
    </row>
    <row r="9" spans="1:5" ht="15.75" customHeight="1">
      <c r="A9" s="61"/>
      <c r="B9" s="62" t="s">
        <v>105</v>
      </c>
      <c r="C9" s="63" t="s">
        <v>106</v>
      </c>
      <c r="D9" s="63" t="s">
        <v>90</v>
      </c>
      <c r="E9" s="65" t="s">
        <v>107</v>
      </c>
    </row>
    <row r="10" spans="1:5" ht="15.75" customHeight="1">
      <c r="A10" s="61"/>
      <c r="B10" s="62" t="s">
        <v>108</v>
      </c>
      <c r="C10" s="63" t="s">
        <v>109</v>
      </c>
      <c r="D10" s="63" t="s">
        <v>90</v>
      </c>
      <c r="E10" s="65" t="s">
        <v>110</v>
      </c>
    </row>
    <row r="11" spans="1:5" ht="15.75" customHeight="1">
      <c r="A11" s="61"/>
      <c r="B11" s="62" t="s">
        <v>111</v>
      </c>
      <c r="C11" s="63" t="s">
        <v>112</v>
      </c>
      <c r="D11" s="63" t="s">
        <v>94</v>
      </c>
      <c r="E11" s="65" t="s">
        <v>113</v>
      </c>
    </row>
    <row r="12" spans="1:5" ht="15.75" customHeight="1">
      <c r="A12" s="61"/>
      <c r="B12" s="62" t="s">
        <v>114</v>
      </c>
      <c r="C12" s="63" t="s">
        <v>115</v>
      </c>
      <c r="D12" s="63" t="s">
        <v>94</v>
      </c>
      <c r="E12" s="65" t="s">
        <v>116</v>
      </c>
    </row>
    <row r="13" spans="1:5" ht="15.75" customHeight="1">
      <c r="A13" s="61"/>
      <c r="B13" s="62" t="s">
        <v>117</v>
      </c>
      <c r="C13" s="63" t="s">
        <v>115</v>
      </c>
      <c r="D13" s="63" t="s">
        <v>94</v>
      </c>
      <c r="E13" s="65" t="s">
        <v>118</v>
      </c>
    </row>
    <row r="14" spans="1:5" ht="15.75" customHeight="1">
      <c r="A14" s="61"/>
      <c r="B14" s="62" t="s">
        <v>119</v>
      </c>
      <c r="C14" s="63" t="s">
        <v>120</v>
      </c>
      <c r="D14" s="63" t="s">
        <v>94</v>
      </c>
      <c r="E14" s="65" t="s">
        <v>121</v>
      </c>
    </row>
    <row r="15" spans="1:5" ht="15.75" customHeight="1">
      <c r="A15" s="61"/>
      <c r="B15" s="62" t="s">
        <v>122</v>
      </c>
      <c r="C15" s="63" t="s">
        <v>123</v>
      </c>
      <c r="D15" s="63" t="s">
        <v>124</v>
      </c>
      <c r="E15" s="65" t="s">
        <v>125</v>
      </c>
    </row>
    <row r="16" spans="1:5" ht="15.75" customHeight="1">
      <c r="A16" s="61"/>
      <c r="B16" s="62" t="s">
        <v>126</v>
      </c>
      <c r="C16" s="63" t="s">
        <v>127</v>
      </c>
      <c r="D16" s="63" t="s">
        <v>94</v>
      </c>
      <c r="E16" s="66" t="s">
        <v>128</v>
      </c>
    </row>
    <row r="17" spans="1:5" ht="15.75" customHeight="1">
      <c r="A17" s="61"/>
      <c r="B17" s="62" t="s">
        <v>129</v>
      </c>
      <c r="C17" s="63" t="s">
        <v>130</v>
      </c>
      <c r="D17" s="63" t="s">
        <v>131</v>
      </c>
      <c r="E17" s="65" t="s">
        <v>132</v>
      </c>
    </row>
    <row r="18" spans="1:5" ht="15.75" customHeight="1">
      <c r="A18" s="61"/>
      <c r="B18" s="62" t="s">
        <v>133</v>
      </c>
      <c r="C18" s="63" t="s">
        <v>134</v>
      </c>
      <c r="D18" s="63" t="s">
        <v>135</v>
      </c>
      <c r="E18" s="65" t="s">
        <v>136</v>
      </c>
    </row>
    <row r="19" spans="1:5" ht="15.75" customHeight="1">
      <c r="A19" s="61"/>
      <c r="B19" s="62" t="s">
        <v>137</v>
      </c>
      <c r="C19" s="63" t="s">
        <v>138</v>
      </c>
      <c r="D19" s="63" t="s">
        <v>139</v>
      </c>
      <c r="E19" s="65" t="s">
        <v>140</v>
      </c>
    </row>
    <row r="20" spans="1:5" ht="15.75" customHeight="1">
      <c r="A20" s="61"/>
      <c r="B20" s="62" t="s">
        <v>141</v>
      </c>
      <c r="C20" s="63" t="s">
        <v>142</v>
      </c>
      <c r="D20" s="63" t="s">
        <v>143</v>
      </c>
      <c r="E20" s="65" t="s">
        <v>144</v>
      </c>
    </row>
    <row r="21" spans="1:5" ht="15.75" customHeight="1">
      <c r="A21" s="61"/>
      <c r="B21" s="62" t="s">
        <v>145</v>
      </c>
      <c r="C21" s="63" t="s">
        <v>146</v>
      </c>
      <c r="D21" s="63" t="s">
        <v>147</v>
      </c>
      <c r="E21" s="65" t="s">
        <v>148</v>
      </c>
    </row>
    <row r="22" spans="1:5" ht="15.75" customHeight="1">
      <c r="A22" s="61"/>
      <c r="B22" s="62" t="s">
        <v>149</v>
      </c>
      <c r="C22" s="63" t="s">
        <v>150</v>
      </c>
      <c r="D22" s="63" t="s">
        <v>151</v>
      </c>
      <c r="E22" s="65" t="s">
        <v>152</v>
      </c>
    </row>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3:E5"/>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Tax Calculation</vt:lpstr>
      <vt:lpstr>Tax Rates</vt:lpstr>
      <vt:lpstr>Deductions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cp:lastPrinted>2024-08-01T10:28:51Z</cp:lastPrinted>
  <dcterms:created xsi:type="dcterms:W3CDTF">2024-07-24T06:20:13Z</dcterms:created>
  <dcterms:modified xsi:type="dcterms:W3CDTF">2024-08-06T09:57:33Z</dcterms:modified>
</cp:coreProperties>
</file>